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Premek\Export\"/>
    </mc:Choice>
  </mc:AlternateContent>
  <bookViews>
    <workbookView xWindow="0" yWindow="0" windowWidth="0" windowHeight="0"/>
  </bookViews>
  <sheets>
    <sheet name="Rekapitulace stavby" sheetId="1" r:id="rId1"/>
    <sheet name="3RK15-III - Výměna oken M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'3RK15-III - Výměna oken M...'!$C$137:$K$584</definedName>
    <definedName name="_xlnm.Print_Area" localSheetId="1">'3RK15-III - Výměna oken M...'!$C$4:$J$76,'3RK15-III - Výměna oken M...'!$C$82:$J$121,'3RK15-III - Výměna oken M...'!$C$127:$J$584</definedName>
    <definedName name="_xlnm.Print_Titles" localSheetId="1">'3RK15-III - Výměna oken M...'!$137:$137</definedName>
    <definedName name="_xlnm.Print_Area" localSheetId="2">'Seznam figur'!$C$4:$G$200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582"/>
  <c r="BH582"/>
  <c r="BG582"/>
  <c r="BF582"/>
  <c r="T582"/>
  <c r="T581"/>
  <c r="R582"/>
  <c r="R581"/>
  <c r="P582"/>
  <c r="P581"/>
  <c r="BI580"/>
  <c r="BH580"/>
  <c r="BG580"/>
  <c r="BF580"/>
  <c r="T580"/>
  <c r="T579"/>
  <c r="R580"/>
  <c r="R579"/>
  <c r="P580"/>
  <c r="P579"/>
  <c r="BI578"/>
  <c r="BH578"/>
  <c r="BG578"/>
  <c r="BF578"/>
  <c r="T578"/>
  <c r="T577"/>
  <c r="R578"/>
  <c r="R577"/>
  <c r="P578"/>
  <c r="P577"/>
  <c r="BI576"/>
  <c r="BH576"/>
  <c r="BG576"/>
  <c r="BF576"/>
  <c r="T576"/>
  <c r="T575"/>
  <c r="R576"/>
  <c r="R575"/>
  <c r="P576"/>
  <c r="P575"/>
  <c r="BI572"/>
  <c r="BH572"/>
  <c r="BG572"/>
  <c r="BF572"/>
  <c r="T572"/>
  <c r="T571"/>
  <c r="R572"/>
  <c r="R571"/>
  <c r="P572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50"/>
  <c r="BH550"/>
  <c r="BG550"/>
  <c r="BF550"/>
  <c r="T550"/>
  <c r="R550"/>
  <c r="P550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7"/>
  <c r="BH507"/>
  <c r="BG507"/>
  <c r="BF507"/>
  <c r="T507"/>
  <c r="R507"/>
  <c r="P507"/>
  <c r="BI501"/>
  <c r="BH501"/>
  <c r="BG501"/>
  <c r="BF501"/>
  <c r="T501"/>
  <c r="R501"/>
  <c r="P501"/>
  <c r="BI497"/>
  <c r="BH497"/>
  <c r="BG497"/>
  <c r="BF497"/>
  <c r="T497"/>
  <c r="R497"/>
  <c r="P497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399"/>
  <c r="BH399"/>
  <c r="BG399"/>
  <c r="BF399"/>
  <c r="T399"/>
  <c r="R399"/>
  <c r="P399"/>
  <c r="BI396"/>
  <c r="BH396"/>
  <c r="BG396"/>
  <c r="BF396"/>
  <c r="T396"/>
  <c r="T395"/>
  <c r="R396"/>
  <c r="R395"/>
  <c r="P396"/>
  <c r="P395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1"/>
  <c r="BH371"/>
  <c r="BG371"/>
  <c r="BF371"/>
  <c r="T371"/>
  <c r="R371"/>
  <c r="P371"/>
  <c r="BI363"/>
  <c r="BH363"/>
  <c r="BG363"/>
  <c r="BF363"/>
  <c r="T363"/>
  <c r="R363"/>
  <c r="P363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26"/>
  <c r="BH226"/>
  <c r="BG226"/>
  <c r="BF226"/>
  <c r="T226"/>
  <c r="R226"/>
  <c r="P226"/>
  <c r="BI211"/>
  <c r="BH211"/>
  <c r="BG211"/>
  <c r="BF211"/>
  <c r="T211"/>
  <c r="R211"/>
  <c r="P211"/>
  <c r="BI201"/>
  <c r="BH201"/>
  <c r="BG201"/>
  <c r="BF201"/>
  <c r="T201"/>
  <c r="R201"/>
  <c r="P201"/>
  <c r="BI199"/>
  <c r="BH199"/>
  <c r="BG199"/>
  <c r="BF199"/>
  <c r="T199"/>
  <c r="R199"/>
  <c r="P19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J135"/>
  <c r="J134"/>
  <c r="F134"/>
  <c r="F132"/>
  <c r="E130"/>
  <c r="J90"/>
  <c r="J89"/>
  <c r="F89"/>
  <c r="F87"/>
  <c r="E85"/>
  <c r="J16"/>
  <c r="E16"/>
  <c r="F135"/>
  <c r="J15"/>
  <c r="J10"/>
  <c r="J132"/>
  <c i="1" r="L90"/>
  <c r="AM90"/>
  <c r="AM89"/>
  <c r="L89"/>
  <c r="AM87"/>
  <c r="L87"/>
  <c r="L85"/>
  <c r="L84"/>
  <c i="2" r="J582"/>
  <c r="J578"/>
  <c r="J561"/>
  <c r="BK528"/>
  <c r="J521"/>
  <c r="BK518"/>
  <c r="J507"/>
  <c r="BK493"/>
  <c r="BK469"/>
  <c r="J468"/>
  <c r="J456"/>
  <c r="J419"/>
  <c r="BK396"/>
  <c r="BK390"/>
  <c r="J383"/>
  <c r="BK363"/>
  <c r="J359"/>
  <c r="BK328"/>
  <c r="J327"/>
  <c r="BK314"/>
  <c r="J304"/>
  <c r="J277"/>
  <c r="J262"/>
  <c r="J237"/>
  <c r="J199"/>
  <c r="J183"/>
  <c r="J162"/>
  <c r="J150"/>
  <c r="J576"/>
  <c r="J568"/>
  <c r="BK540"/>
  <c r="J522"/>
  <c r="J494"/>
  <c r="J488"/>
  <c r="BK481"/>
  <c r="J478"/>
  <c r="BK471"/>
  <c r="J459"/>
  <c r="J439"/>
  <c r="J405"/>
  <c r="J390"/>
  <c r="BK353"/>
  <c r="BK334"/>
  <c r="J324"/>
  <c r="BK319"/>
  <c r="J269"/>
  <c r="BK247"/>
  <c r="BK237"/>
  <c r="BK159"/>
  <c r="BK559"/>
  <c r="J553"/>
  <c r="J550"/>
  <c r="BK538"/>
  <c r="BK521"/>
  <c r="BK497"/>
  <c r="J489"/>
  <c r="J486"/>
  <c r="BK475"/>
  <c r="J463"/>
  <c r="BK439"/>
  <c r="BK413"/>
  <c r="J399"/>
  <c r="J391"/>
  <c r="J353"/>
  <c r="BK332"/>
  <c r="J326"/>
  <c r="J279"/>
  <c r="BK269"/>
  <c r="BK250"/>
  <c r="J242"/>
  <c r="BK183"/>
  <c r="J159"/>
  <c r="J148"/>
  <c r="BK580"/>
  <c r="J560"/>
  <c r="BK553"/>
  <c r="BK542"/>
  <c r="J526"/>
  <c r="J518"/>
  <c r="J490"/>
  <c r="J485"/>
  <c r="J481"/>
  <c r="BK478"/>
  <c r="BK476"/>
  <c r="J473"/>
  <c r="J469"/>
  <c r="BK463"/>
  <c r="BK429"/>
  <c r="J425"/>
  <c r="BK399"/>
  <c r="BK383"/>
  <c r="J341"/>
  <c r="BK321"/>
  <c r="BK312"/>
  <c r="J274"/>
  <c r="J226"/>
  <c r="J170"/>
  <c r="BK156"/>
  <c r="BK150"/>
  <c r="BK267"/>
  <c r="BK226"/>
  <c r="J187"/>
  <c r="BK164"/>
  <c r="BK582"/>
  <c r="BK565"/>
  <c r="J538"/>
  <c r="BK492"/>
  <c r="BK483"/>
  <c r="BK473"/>
  <c r="BK461"/>
  <c r="BK423"/>
  <c r="J396"/>
  <c r="BK341"/>
  <c r="BK327"/>
  <c r="BK271"/>
  <c r="J246"/>
  <c r="J168"/>
  <c r="J544"/>
  <c r="J512"/>
  <c r="J492"/>
  <c r="J479"/>
  <c r="J461"/>
  <c r="J421"/>
  <c r="BK405"/>
  <c r="BK359"/>
  <c r="BK336"/>
  <c r="J312"/>
  <c r="J271"/>
  <c r="J247"/>
  <c r="J185"/>
  <c r="J156"/>
  <c r="BK578"/>
  <c r="J555"/>
  <c r="BK544"/>
  <c r="BK519"/>
  <c r="BK507"/>
  <c r="BK484"/>
  <c r="BK472"/>
  <c r="BK468"/>
  <c r="BK456"/>
  <c r="J413"/>
  <c r="J392"/>
  <c r="J331"/>
  <c r="J314"/>
  <c r="J250"/>
  <c r="J174"/>
  <c r="J164"/>
  <c i="1" r="AS94"/>
  <c i="2" r="J565"/>
  <c r="BK524"/>
  <c r="J515"/>
  <c r="J497"/>
  <c r="BK489"/>
  <c r="BK465"/>
  <c r="J423"/>
  <c r="BK279"/>
  <c r="J252"/>
  <c r="J211"/>
  <c r="BK174"/>
  <c r="BK148"/>
  <c r="J562"/>
  <c r="BK526"/>
  <c r="J493"/>
  <c r="J484"/>
  <c r="J474"/>
  <c r="BK470"/>
  <c r="BK419"/>
  <c r="BK391"/>
  <c r="BK338"/>
  <c r="BK326"/>
  <c r="J317"/>
  <c r="BK252"/>
  <c r="BK180"/>
  <c r="BK515"/>
  <c r="BK487"/>
  <c r="J476"/>
  <c r="J442"/>
  <c r="BK411"/>
  <c r="J363"/>
  <c r="J349"/>
  <c r="BK324"/>
  <c r="BK274"/>
  <c r="BK264"/>
  <c r="BK187"/>
  <c r="BK162"/>
  <c r="BK572"/>
  <c r="BK552"/>
  <c r="J524"/>
  <c r="BK510"/>
  <c r="BK486"/>
  <c r="BK480"/>
  <c r="J467"/>
  <c r="BK446"/>
  <c r="BK415"/>
  <c r="BK394"/>
  <c r="J355"/>
  <c r="J328"/>
  <c r="BK308"/>
  <c r="BK211"/>
  <c r="J166"/>
  <c r="BK146"/>
  <c r="J580"/>
  <c r="BK576"/>
  <c r="BK560"/>
  <c r="BK522"/>
  <c r="J519"/>
  <c r="J510"/>
  <c r="J501"/>
  <c r="BK490"/>
  <c r="J471"/>
  <c r="BK467"/>
  <c r="BK425"/>
  <c r="BK421"/>
  <c r="J415"/>
  <c r="J394"/>
  <c r="BK387"/>
  <c r="J371"/>
  <c r="BK357"/>
  <c r="J336"/>
  <c r="J319"/>
  <c r="J308"/>
  <c r="BK306"/>
  <c r="J283"/>
  <c r="J264"/>
  <c r="BK242"/>
  <c r="J201"/>
  <c r="BK185"/>
  <c r="BK166"/>
  <c r="BK154"/>
  <c r="BK141"/>
  <c r="J572"/>
  <c r="BK561"/>
  <c r="J528"/>
  <c r="BK501"/>
  <c r="J491"/>
  <c r="BK485"/>
  <c r="J477"/>
  <c r="J472"/>
  <c r="BK442"/>
  <c r="J427"/>
  <c r="J408"/>
  <c r="BK371"/>
  <c r="J357"/>
  <c r="J332"/>
  <c r="J321"/>
  <c r="BK304"/>
  <c r="BK262"/>
  <c r="BK244"/>
  <c r="BK170"/>
  <c r="BK152"/>
  <c r="BK568"/>
  <c r="BK555"/>
  <c r="J552"/>
  <c r="J542"/>
  <c r="J520"/>
  <c r="BK494"/>
  <c r="BK488"/>
  <c r="J480"/>
  <c r="BK474"/>
  <c r="J446"/>
  <c r="J429"/>
  <c r="BK408"/>
  <c r="BK392"/>
  <c r="BK355"/>
  <c r="J338"/>
  <c r="BK331"/>
  <c r="BK283"/>
  <c r="BK277"/>
  <c r="J267"/>
  <c r="J244"/>
  <c r="BK199"/>
  <c r="J180"/>
  <c r="J154"/>
  <c r="J146"/>
  <c r="BK562"/>
  <c r="J559"/>
  <c r="BK550"/>
  <c r="J540"/>
  <c r="BK520"/>
  <c r="BK512"/>
  <c r="BK491"/>
  <c r="J487"/>
  <c r="J483"/>
  <c r="BK479"/>
  <c r="BK477"/>
  <c r="J475"/>
  <c r="J470"/>
  <c r="J465"/>
  <c r="BK459"/>
  <c r="BK427"/>
  <c r="J411"/>
  <c r="J387"/>
  <c r="BK349"/>
  <c r="J334"/>
  <c r="BK317"/>
  <c r="J306"/>
  <c r="BK246"/>
  <c r="BK201"/>
  <c r="BK168"/>
  <c r="J152"/>
  <c r="J141"/>
  <c l="1" r="T140"/>
  <c r="BK165"/>
  <c r="J165"/>
  <c r="J98"/>
  <c r="P173"/>
  <c r="P311"/>
  <c r="P389"/>
  <c r="R398"/>
  <c r="T414"/>
  <c r="BK428"/>
  <c r="J428"/>
  <c r="J107"/>
  <c r="T428"/>
  <c r="R464"/>
  <c r="T482"/>
  <c r="R511"/>
  <c r="BK523"/>
  <c r="J523"/>
  <c r="J111"/>
  <c r="T523"/>
  <c r="R543"/>
  <c r="BK554"/>
  <c r="J554"/>
  <c r="J113"/>
  <c r="R554"/>
  <c r="R564"/>
  <c r="R563"/>
  <c r="R140"/>
  <c r="P158"/>
  <c r="R158"/>
  <c r="P165"/>
  <c r="R165"/>
  <c r="T165"/>
  <c r="T173"/>
  <c r="T311"/>
  <c r="T389"/>
  <c r="BK398"/>
  <c r="BK414"/>
  <c r="J414"/>
  <c r="J105"/>
  <c r="P414"/>
  <c r="BK420"/>
  <c r="J420"/>
  <c r="J106"/>
  <c r="R420"/>
  <c r="R428"/>
  <c r="P464"/>
  <c r="BK482"/>
  <c r="J482"/>
  <c r="J109"/>
  <c r="R482"/>
  <c r="P511"/>
  <c r="P523"/>
  <c r="BK543"/>
  <c r="J543"/>
  <c r="J112"/>
  <c r="BK140"/>
  <c r="J140"/>
  <c r="J96"/>
  <c r="BK173"/>
  <c r="J173"/>
  <c r="J99"/>
  <c r="BK311"/>
  <c r="J311"/>
  <c r="J100"/>
  <c r="BK389"/>
  <c r="J389"/>
  <c r="J101"/>
  <c r="T398"/>
  <c r="P140"/>
  <c r="P139"/>
  <c r="BK158"/>
  <c r="J158"/>
  <c r="J97"/>
  <c r="T158"/>
  <c r="R173"/>
  <c r="R311"/>
  <c r="R389"/>
  <c r="P398"/>
  <c r="R414"/>
  <c r="P420"/>
  <c r="T420"/>
  <c r="P428"/>
  <c r="BK464"/>
  <c r="J464"/>
  <c r="J108"/>
  <c r="T464"/>
  <c r="P482"/>
  <c r="BK511"/>
  <c r="J511"/>
  <c r="J110"/>
  <c r="T511"/>
  <c r="R523"/>
  <c r="P543"/>
  <c r="T543"/>
  <c r="P554"/>
  <c r="T554"/>
  <c r="BK564"/>
  <c r="J564"/>
  <c r="J115"/>
  <c r="P564"/>
  <c r="P563"/>
  <c r="T564"/>
  <c r="T563"/>
  <c r="BK571"/>
  <c r="J571"/>
  <c r="J116"/>
  <c r="BK575"/>
  <c r="J575"/>
  <c r="J117"/>
  <c r="BK395"/>
  <c r="J395"/>
  <c r="J102"/>
  <c r="BK577"/>
  <c r="J577"/>
  <c r="J118"/>
  <c r="BK579"/>
  <c r="J579"/>
  <c r="J119"/>
  <c r="BK581"/>
  <c r="J581"/>
  <c r="J120"/>
  <c r="F90"/>
  <c r="BE159"/>
  <c r="BE180"/>
  <c r="BE187"/>
  <c r="BE242"/>
  <c r="BE262"/>
  <c r="BE267"/>
  <c r="BE277"/>
  <c r="BE283"/>
  <c r="BE314"/>
  <c r="BE327"/>
  <c r="BE341"/>
  <c r="BE363"/>
  <c r="BE371"/>
  <c r="BE390"/>
  <c r="BE396"/>
  <c r="BE405"/>
  <c r="BE419"/>
  <c r="BE421"/>
  <c r="BE439"/>
  <c r="BE459"/>
  <c r="BE469"/>
  <c r="BE484"/>
  <c r="BE485"/>
  <c r="BE488"/>
  <c r="BE492"/>
  <c r="BE494"/>
  <c r="BE497"/>
  <c r="BE521"/>
  <c r="BE528"/>
  <c r="BE540"/>
  <c r="BE542"/>
  <c r="BE550"/>
  <c r="BE552"/>
  <c r="BE553"/>
  <c r="BE555"/>
  <c r="BE572"/>
  <c r="BE582"/>
  <c r="J87"/>
  <c r="BE154"/>
  <c r="BE156"/>
  <c r="BE164"/>
  <c r="BE166"/>
  <c r="BE201"/>
  <c r="BE226"/>
  <c r="BE237"/>
  <c r="BE252"/>
  <c r="BE304"/>
  <c r="BE317"/>
  <c r="BE319"/>
  <c r="BE326"/>
  <c r="BE355"/>
  <c r="BE357"/>
  <c r="BE383"/>
  <c r="BE387"/>
  <c r="BE394"/>
  <c r="BE415"/>
  <c r="BE423"/>
  <c r="BE425"/>
  <c r="BE456"/>
  <c r="BE465"/>
  <c r="BE468"/>
  <c r="BE471"/>
  <c r="BE472"/>
  <c r="BE476"/>
  <c r="BE480"/>
  <c r="BE481"/>
  <c r="BE483"/>
  <c r="BE501"/>
  <c r="BE507"/>
  <c r="BE518"/>
  <c r="BE522"/>
  <c r="BE524"/>
  <c r="BE526"/>
  <c r="BE544"/>
  <c r="BE559"/>
  <c r="BE560"/>
  <c r="BE568"/>
  <c r="BE141"/>
  <c r="BE148"/>
  <c r="BE150"/>
  <c r="BE152"/>
  <c r="BE162"/>
  <c r="BE183"/>
  <c r="BE185"/>
  <c r="BE199"/>
  <c r="BE211"/>
  <c r="BE264"/>
  <c r="BE274"/>
  <c r="BE279"/>
  <c r="BE306"/>
  <c r="BE308"/>
  <c r="BE312"/>
  <c r="BE328"/>
  <c r="BE332"/>
  <c r="BE334"/>
  <c r="BE336"/>
  <c r="BE392"/>
  <c r="BE413"/>
  <c r="BE446"/>
  <c r="BE463"/>
  <c r="BE467"/>
  <c r="BE473"/>
  <c r="BE474"/>
  <c r="BE475"/>
  <c r="BE479"/>
  <c r="BE490"/>
  <c r="BE493"/>
  <c r="BE510"/>
  <c r="BE512"/>
  <c r="BE520"/>
  <c r="BE561"/>
  <c r="BE562"/>
  <c r="BE576"/>
  <c r="BE578"/>
  <c r="BE580"/>
  <c r="BE146"/>
  <c r="BE168"/>
  <c r="BE170"/>
  <c r="BE174"/>
  <c r="BE244"/>
  <c r="BE246"/>
  <c r="BE247"/>
  <c r="BE250"/>
  <c r="BE269"/>
  <c r="BE271"/>
  <c r="BE321"/>
  <c r="BE324"/>
  <c r="BE331"/>
  <c r="BE338"/>
  <c r="BE349"/>
  <c r="BE353"/>
  <c r="BE359"/>
  <c r="BE391"/>
  <c r="BE399"/>
  <c r="BE408"/>
  <c r="BE411"/>
  <c r="BE427"/>
  <c r="BE429"/>
  <c r="BE442"/>
  <c r="BE461"/>
  <c r="BE470"/>
  <c r="BE477"/>
  <c r="BE478"/>
  <c r="BE486"/>
  <c r="BE487"/>
  <c r="BE489"/>
  <c r="BE491"/>
  <c r="BE515"/>
  <c r="BE519"/>
  <c r="BE538"/>
  <c r="BE565"/>
  <c r="F32"/>
  <c i="1" r="BA95"/>
  <c r="BA94"/>
  <c r="W30"/>
  <c i="2" r="F33"/>
  <c i="1" r="BB95"/>
  <c r="BB94"/>
  <c r="AX94"/>
  <c i="2" r="F35"/>
  <c i="1" r="BD95"/>
  <c r="BD94"/>
  <c r="W33"/>
  <c i="2" r="J32"/>
  <c i="1" r="AW95"/>
  <c i="2" r="F34"/>
  <c i="1" r="BC95"/>
  <c r="BC94"/>
  <c r="AY94"/>
  <c i="2" l="1" r="P397"/>
  <c r="BK397"/>
  <c r="J397"/>
  <c r="J103"/>
  <c r="R397"/>
  <c r="T397"/>
  <c r="P138"/>
  <c i="1" r="AU95"/>
  <c i="2" r="R139"/>
  <c r="R138"/>
  <c r="T139"/>
  <c r="T138"/>
  <c r="BK563"/>
  <c r="J563"/>
  <c r="J114"/>
  <c r="BK139"/>
  <c r="BK138"/>
  <c r="J138"/>
  <c r="J398"/>
  <c r="J104"/>
  <c r="J28"/>
  <c i="1" r="AG95"/>
  <c r="AG94"/>
  <c r="AK26"/>
  <c i="2" r="F31"/>
  <c i="1" r="AZ95"/>
  <c r="AZ94"/>
  <c r="AV94"/>
  <c r="AK29"/>
  <c r="W32"/>
  <c r="W31"/>
  <c r="AU94"/>
  <c r="AW94"/>
  <c r="AK30"/>
  <c i="2" r="J31"/>
  <c i="1" r="AV95"/>
  <c r="AT95"/>
  <c r="AN95"/>
  <c i="2" l="1" r="J139"/>
  <c r="J95"/>
  <c r="J94"/>
  <c i="1" r="AK35"/>
  <c i="2" r="J37"/>
  <c i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<sst xmlns="http://schemas.openxmlformats.org/spreadsheetml/2006/main">
  <si>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</si>
  <si>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</si>
  <si>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</si>
  <si>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</si>
  <si>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</si>
  <si>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{2c0e667a-2402-4f42-a03b-498ae858aed6}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</si>
  <si>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</si>
  <si>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</si>
  <si>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</si>
  <si>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</si>
  <si>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</si>
  <si>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</si>
  <si>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</si>
  <si>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</si>
  <si>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3RK15-III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</si>
  <si>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</si>
  <si>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</si>
  <si>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MŠ Bělohorská na severní a západní fasádě</t>
  </si>
  <si>
    <t>KSO:</t>
  </si>
  <si>
    <t>CC-CZ:</t>
  </si>
  <si>
    <t>Místo:</t>
  </si>
  <si>
    <t>ZŠ T.G.M Bělohorská</t>
  </si>
  <si>
    <t>Datum:</t>
  </si>
  <si>
    <t>25. 1. 2022</t>
  </si>
  <si>
    <t>Zadavatel:</t>
  </si>
  <si>
    <t>IČ:</t>
  </si>
  <si>
    <t>Městská část Praha 6, v zast. Sneo a.s.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</si>
  <si>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</si>
  <si>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</si>
  <si>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</si>
  <si>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</si>
  <si>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</si>
  <si>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</si>
  <si>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</si>
  <si>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</si>
  <si>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</si>
  <si>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</si>
  <si>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</si>
  <si>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</si>
  <si>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</si>
  <si>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</si>
  <si>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</si>
  <si>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</si>
  <si>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</si>
  <si>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</si>
  <si>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</si>
  <si>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</si>
  <si>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</si>
  <si>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</si>
  <si>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</si>
  <si>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</si>
  <si>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</si>
  <si>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</si>
  <si>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</si>
  <si>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</si>
  <si>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</si>
  <si>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</si>
  <si>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</si>
  <si>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</si>
  <si>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</si>
  <si>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</si>
  <si>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</si>
  <si>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</si>
  <si>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</si>
  <si>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</si>
  <si>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</si>
  <si>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</si>
  <si>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</si>
  <si>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</si>
  <si>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</si>
  <si>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</si>
  <si>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</si>
  <si>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</si>
  <si>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</si>
  <si>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</si>
  <si>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</si>
  <si>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</si>
  <si>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</si>
  <si>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</si>
  <si>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</si>
  <si>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</si>
  <si>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</si>
  <si>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</si>
  <si>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nadpr</t>
  </si>
  <si>
    <t>nadpraží</t>
  </si>
  <si>
    <t>2</t>
  </si>
  <si>
    <t>par</t>
  </si>
  <si>
    <t>parapet</t>
  </si>
  <si>
    <t>18,7</t>
  </si>
  <si>
    <t>KRYCÍ LIST SOUPISU PRACÍ</t>
  </si>
  <si>
    <t>po</t>
  </si>
  <si>
    <t>profil okenní</t>
  </si>
  <si>
    <t>10,4</t>
  </si>
  <si>
    <t>pa</t>
  </si>
  <si>
    <t>27,095</t>
  </si>
  <si>
    <t>leš</t>
  </si>
  <si>
    <t>175</t>
  </si>
  <si>
    <t>zdl</t>
  </si>
  <si>
    <t>zámková dlažba</t>
  </si>
  <si>
    <t>5,956</t>
  </si>
  <si>
    <t>odvoz</t>
  </si>
  <si>
    <t>0,93</t>
  </si>
  <si>
    <t>kzs</t>
  </si>
  <si>
    <t>skladba E1.3</t>
  </si>
  <si>
    <t>13,557</t>
  </si>
  <si>
    <t>osnad</t>
  </si>
  <si>
    <t>ostění nadpraží</t>
  </si>
  <si>
    <t>26,27</t>
  </si>
  <si>
    <t>kzspol</t>
  </si>
  <si>
    <t>zateplení ostění, nadpraží</t>
  </si>
  <si>
    <t>8,439</t>
  </si>
  <si>
    <t>sokl</t>
  </si>
  <si>
    <t>0,58</t>
  </si>
  <si>
    <t>skE12</t>
  </si>
  <si>
    <t>skladba E1.2</t>
  </si>
  <si>
    <t>28,78</t>
  </si>
  <si>
    <t>skE11</t>
  </si>
  <si>
    <t>skladba E1.1</t>
  </si>
  <si>
    <t>4,2</t>
  </si>
  <si>
    <t>omit</t>
  </si>
  <si>
    <t>omítka</t>
  </si>
  <si>
    <t>26,032</t>
  </si>
  <si>
    <t>parv</t>
  </si>
  <si>
    <t>parapet vnitřní</t>
  </si>
  <si>
    <t>6,035</t>
  </si>
  <si>
    <t>sp</t>
  </si>
  <si>
    <t>sadrokarton podhled</t>
  </si>
  <si>
    <t>7,328</t>
  </si>
  <si>
    <t>svl</t>
  </si>
  <si>
    <t>sdk vlhko</t>
  </si>
  <si>
    <t>3,702</t>
  </si>
  <si>
    <t>podlaha</t>
  </si>
  <si>
    <t>podlaha interiér</t>
  </si>
  <si>
    <t>6,247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</si>
  <si>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</si>
  <si>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</si>
  <si>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</si>
  <si>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</si>
  <si>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</si>
  <si>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</si>
  <si>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</si>
  <si>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</si>
  <si>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</si>
  <si>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</si>
  <si>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</si>
  <si>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</si>
  <si>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</si>
  <si>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</si>
  <si>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</si>
  <si>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</si>
  <si>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</si>
  <si>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</si>
  <si>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</si>
  <si>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</si>
  <si>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</si>
  <si>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</si>
  <si>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</si>
  <si>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</si>
  <si>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</si>
  <si>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</si>
  <si>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</si>
  <si>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</si>
  <si>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</si>
  <si>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</si>
  <si>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</si>
  <si>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</si>
  <si>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</si>
  <si>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</si>
  <si>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</si>
  <si>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</si>
  <si>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</si>
  <si>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</si>
  <si>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</si>
  <si>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</si>
  <si>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</si>
  <si>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</si>
  <si>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</si>
  <si>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</si>
  <si>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</si>
  <si>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</si>
  <si>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</si>
  <si>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</si>
  <si>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</si>
  <si>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</si>
  <si>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</si>
  <si>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</si>
  <si>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</si>
  <si>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-2073381592</t>
  </si>
  <si>
    <t>VV</t>
  </si>
  <si>
    <t>5,25*0,4</t>
  </si>
  <si>
    <t>5,025*0,4</t>
  </si>
  <si>
    <t>4,615*0,4</t>
  </si>
  <si>
    <t>Součet</t>
  </si>
  <si>
    <t>113107122</t>
  </si>
  <si>
    <t>Odstranění podkladu z kameniva drceného tl přes 100 do 200 mm ručně</t>
  </si>
  <si>
    <t>1550536543</t>
  </si>
  <si>
    <t>3</t>
  </si>
  <si>
    <t>162251102</t>
  </si>
  <si>
    <t>Vodorovné přemístění přes 20 do 50 m výkopku/sypaniny z horniny třídy těžitelnosti I skupiny 1 až 3</t>
  </si>
  <si>
    <t>m3</t>
  </si>
  <si>
    <t>6094569</t>
  </si>
  <si>
    <t>162751117</t>
  </si>
  <si>
    <t>Vodorovné přemístění přes 9 000 do 10000 m výkopku/sypaniny z horniny třídy těžitelnosti I skupiny 1 až 3</t>
  </si>
  <si>
    <t>292366005</t>
  </si>
  <si>
    <t>5</t>
  </si>
  <si>
    <t>167151111</t>
  </si>
  <si>
    <t>Nakládání výkopku z hornin třídy těžitelnosti I skupiny 1 až 3 přes 100 m3</t>
  </si>
  <si>
    <t>-2099895834</t>
  </si>
  <si>
    <t>6</t>
  </si>
  <si>
    <t>171201231</t>
  </si>
  <si>
    <t>Poplatek za uložení zeminy a kamení na recyklační skládce (skládkovné) kód odpadu 17 05 04</t>
  </si>
  <si>
    <t>t</t>
  </si>
  <si>
    <t>-432559924</t>
  </si>
  <si>
    <t>1,727</t>
  </si>
  <si>
    <t>7</t>
  </si>
  <si>
    <t>171251201</t>
  </si>
  <si>
    <t>Uložení sypaniny na skládky nebo meziskládky</t>
  </si>
  <si>
    <t>626491519</t>
  </si>
  <si>
    <t>Zakládání</t>
  </si>
  <si>
    <t>8</t>
  </si>
  <si>
    <t>274313711</t>
  </si>
  <si>
    <t>Základové pásy z betonu tř. C 20/25</t>
  </si>
  <si>
    <t>-1455531222</t>
  </si>
  <si>
    <t>betonový práh dle D.4</t>
  </si>
  <si>
    <t>(5,25+5,025+4,615)*0,15*0,15</t>
  </si>
  <si>
    <t>9</t>
  </si>
  <si>
    <t>274351121</t>
  </si>
  <si>
    <t>Zřízení bednění základových pasů rovného</t>
  </si>
  <si>
    <t>-983946587</t>
  </si>
  <si>
    <t>(5,25+5,025+4,615+0,15*2)*0,15</t>
  </si>
  <si>
    <t>10</t>
  </si>
  <si>
    <t>274351122</t>
  </si>
  <si>
    <t>Odstranění bednění základových pasů rovného</t>
  </si>
  <si>
    <t>190710769</t>
  </si>
  <si>
    <t>Komunikace pozemní</t>
  </si>
  <si>
    <t>11</t>
  </si>
  <si>
    <t>564851111</t>
  </si>
  <si>
    <t>Podklad ze štěrkodrtě ŠD tl 150 mm</t>
  </si>
  <si>
    <t>-908662041</t>
  </si>
  <si>
    <t>12</t>
  </si>
  <si>
    <t>596212230</t>
  </si>
  <si>
    <t>Kladení zámkové dlažby pozemních komunikací tl 80 mm skupiny C pl do 50 m2</t>
  </si>
  <si>
    <t>-1146876090</t>
  </si>
  <si>
    <t>13</t>
  </si>
  <si>
    <t>M</t>
  </si>
  <si>
    <t>59245205</t>
  </si>
  <si>
    <t xml:space="preserve">dlažba zámková </t>
  </si>
  <si>
    <t>1809403584</t>
  </si>
  <si>
    <t>použití stávající, v případě potřeby doplnění (rezerva v případě nutnosti výměny)</t>
  </si>
  <si>
    <t>Úpravy povrchů, podlahy a osazování výplní</t>
  </si>
  <si>
    <t>14</t>
  </si>
  <si>
    <t>612131101</t>
  </si>
  <si>
    <t>Cementový postřik vnitřních stěn nanášený celoplošně ručně</t>
  </si>
  <si>
    <t>470119287</t>
  </si>
  <si>
    <t>ostění, nadpraží</t>
  </si>
  <si>
    <t>parapet, ostění</t>
  </si>
  <si>
    <t>612325301</t>
  </si>
  <si>
    <t>Vápenocementová hladká omítka ostění nebo nadpraží</t>
  </si>
  <si>
    <t>-2016683016</t>
  </si>
  <si>
    <t>ostění parapet</t>
  </si>
  <si>
    <t>16</t>
  </si>
  <si>
    <t>612325302</t>
  </si>
  <si>
    <t>Vápenocementová štuková omítka ostění nebo nadpraží</t>
  </si>
  <si>
    <t>-1969165344</t>
  </si>
  <si>
    <t>17</t>
  </si>
  <si>
    <t>612325302r</t>
  </si>
  <si>
    <t>Tepelněizolační malta</t>
  </si>
  <si>
    <t>1548523586</t>
  </si>
  <si>
    <t>(2,08+3,98+1,22+1,65+3,17+4,505*2)*0,18+(2,395+0,495+0,71*2+1,679)*0,9</t>
  </si>
  <si>
    <t>18</t>
  </si>
  <si>
    <t>612335301r</t>
  </si>
  <si>
    <t>Cementové lepidlo</t>
  </si>
  <si>
    <t>m</t>
  </si>
  <si>
    <t>1590059086</t>
  </si>
  <si>
    <t>Po obvodě nových výplní otvorů bude z vně i zevnitř aplikováno cem. lepidlo pro v šíři min. 50mm, výměra obvod otvoru</t>
  </si>
  <si>
    <t>2,08*2+2*0,7</t>
  </si>
  <si>
    <t>2,94*2+2*0,77</t>
  </si>
  <si>
    <t>3,93*2+2*0,7</t>
  </si>
  <si>
    <t>4,635*2+2*2,63+1,625*2+2*0,77</t>
  </si>
  <si>
    <t>6,26*2+2*3</t>
  </si>
  <si>
    <t>2,94*2+2*3</t>
  </si>
  <si>
    <t>(1,22*2+2*2,6+4,505*2+2*0,7)*2</t>
  </si>
  <si>
    <t>5,1*2+2*2,62</t>
  </si>
  <si>
    <t>5,13*2+2*2,62</t>
  </si>
  <si>
    <t>19</t>
  </si>
  <si>
    <t>622151011</t>
  </si>
  <si>
    <t>Penetrační silikátový nátěr vnějších pastovitých tenkovrstvých omítek stěn</t>
  </si>
  <si>
    <t>-829536901</t>
  </si>
  <si>
    <t>20</t>
  </si>
  <si>
    <t>622131121</t>
  </si>
  <si>
    <t>Penetrační nátěr vnějších stěn nanášený ručně</t>
  </si>
  <si>
    <t>-811831891</t>
  </si>
  <si>
    <t>pohled uliční, část 1</t>
  </si>
  <si>
    <t>pohled uliční, část 2</t>
  </si>
  <si>
    <t>(1,59+2,6+3)*(0,15+0,2)</t>
  </si>
  <si>
    <t>pohled uliční, část 3</t>
  </si>
  <si>
    <t>(2,54+5,3)*(0,4+0,2)</t>
  </si>
  <si>
    <t>pohled uliční, část 4</t>
  </si>
  <si>
    <t>(2,73*2+5,1)*(0,4+0,2)</t>
  </si>
  <si>
    <t>622212001</t>
  </si>
  <si>
    <t xml:space="preserve">Montáž kontaktního zateplení vnějšího ostění, nadpraží nebo parapetu  lepením desek z polystyrenu tl do 40 mm</t>
  </si>
  <si>
    <t>724588846</t>
  </si>
  <si>
    <t>(1,59+2,6+3+0,34*2)</t>
  </si>
  <si>
    <t>(2,54+5,3)</t>
  </si>
  <si>
    <t>(2,73*2+5,1)</t>
  </si>
  <si>
    <t>Mezisoučet</t>
  </si>
  <si>
    <t>22</t>
  </si>
  <si>
    <t>28375944</t>
  </si>
  <si>
    <t>deska EPS 100 fasádní λ=0,035 tl 40mm</t>
  </si>
  <si>
    <t>-1111006432</t>
  </si>
  <si>
    <t>(1,59+2,6+3)*0,15</t>
  </si>
  <si>
    <t>(2,54+5,3)*0,4</t>
  </si>
  <si>
    <t>(2,73*2+5,1)*0,4</t>
  </si>
  <si>
    <t>8,439*1,25 'Přepočtené koeficientem množství</t>
  </si>
  <si>
    <t>23</t>
  </si>
  <si>
    <t>28376414</t>
  </si>
  <si>
    <t>deska z polystyrénu XPS, hrana polodrážková a hladký povrch 300kPA tl 20mm</t>
  </si>
  <si>
    <t>-1452079336</t>
  </si>
  <si>
    <t>pa*0,2</t>
  </si>
  <si>
    <t>0,34*2*0,4+0,385*0,4*2</t>
  </si>
  <si>
    <t>5,999*1,1 'Přepočtené koeficientem množství</t>
  </si>
  <si>
    <t>24</t>
  </si>
  <si>
    <t>621251101</t>
  </si>
  <si>
    <t xml:space="preserve">Příplatek k cenám kontaktního zateplení podhledů za zápustnou montáž a použití  použití tepelněizolačních zátek z polystyrenu</t>
  </si>
  <si>
    <t>-848090002</t>
  </si>
  <si>
    <t>25</t>
  </si>
  <si>
    <t>622511112</t>
  </si>
  <si>
    <t>Tenkovrstvá akrylátová mozaiková střednězrnná omítka vnějších stěn</t>
  </si>
  <si>
    <t>-1773703283</t>
  </si>
  <si>
    <t>26</t>
  </si>
  <si>
    <t>62251111r</t>
  </si>
  <si>
    <t>Tenkovrstvá akrylátová mozaiková střednězrnná omítka vnějších stěn-příplatek za malé plochy a napojení na stávající</t>
  </si>
  <si>
    <t>kpl</t>
  </si>
  <si>
    <t>1533329833</t>
  </si>
  <si>
    <t>27</t>
  </si>
  <si>
    <t>622531012</t>
  </si>
  <si>
    <t>Tenkovrstvá silikonová zrnitá omítka zrnitost 1,5 mm vnějších stěn</t>
  </si>
  <si>
    <t>-1024788434</t>
  </si>
  <si>
    <t>28</t>
  </si>
  <si>
    <t>629999030</t>
  </si>
  <si>
    <t>Příplatek k omítce vnějších povrchů za provádění omítané plochy do 10 m2</t>
  </si>
  <si>
    <t>-912210331</t>
  </si>
  <si>
    <t>29</t>
  </si>
  <si>
    <t>622143003</t>
  </si>
  <si>
    <t>Montáž omítkových plastových nebo pozinkovaných rohových profilů s tkaninou</t>
  </si>
  <si>
    <t>-888760046</t>
  </si>
  <si>
    <t>(1,59+2,6+3)</t>
  </si>
  <si>
    <t>30</t>
  </si>
  <si>
    <t>59051486</t>
  </si>
  <si>
    <t>lišta rohová PVC 10/15cm s tkaninou</t>
  </si>
  <si>
    <t>-1840038141</t>
  </si>
  <si>
    <t>25,59*1,1 'Přepočtené koeficientem množství</t>
  </si>
  <si>
    <t>31</t>
  </si>
  <si>
    <t>622143004</t>
  </si>
  <si>
    <t>Montáž omítkových samolepících začišťovacích profilů pro spojení s okenním rámem</t>
  </si>
  <si>
    <t>-120875136</t>
  </si>
  <si>
    <t>ostění nadpraží vnitřní a vnější strana</t>
  </si>
  <si>
    <t>(6,26+2,63*2+6,26+3+2,94+3++2,94+0,77*2+(5,725+2,6*2)*2+3,93+0,7*2+2,08+0,7*2+5,1+2,62*2+5,13+2,62*2+16*0,77)*2</t>
  </si>
  <si>
    <t>32</t>
  </si>
  <si>
    <t>28342205</t>
  </si>
  <si>
    <t>profil začišťovací PVC 6mm s výztužnou tkaninou pro ostění ETICS</t>
  </si>
  <si>
    <t>2072661084</t>
  </si>
  <si>
    <t>189,78*1,1 'Přepočtené koeficientem množství</t>
  </si>
  <si>
    <t>33</t>
  </si>
  <si>
    <t>622252002</t>
  </si>
  <si>
    <t>Montáž profilů kontaktního zateplení lepených</t>
  </si>
  <si>
    <t>211516465</t>
  </si>
  <si>
    <t>po+pa</t>
  </si>
  <si>
    <t>34</t>
  </si>
  <si>
    <t>59051510</t>
  </si>
  <si>
    <t>profil okenní s nepřiznanou podomítkovou okapnicí PVC 2,0m s tkaninou</t>
  </si>
  <si>
    <t>1892784934</t>
  </si>
  <si>
    <t>5,1+5,3</t>
  </si>
  <si>
    <t>10,4*1,1 'Přepočtené koeficientem množství</t>
  </si>
  <si>
    <t>35</t>
  </si>
  <si>
    <t>59051512</t>
  </si>
  <si>
    <t>profil parapetní napojovací se sklovláknitou armovací tkaninou PVC 2m</t>
  </si>
  <si>
    <t>1791543329</t>
  </si>
  <si>
    <t>1,65+3,17+1,675+4,505*2+0,1*2+2,08+2,395+3,98+0,495+1,22*2</t>
  </si>
  <si>
    <t>27,095*1,1 'Přepočtené koeficientem množství</t>
  </si>
  <si>
    <t>36</t>
  </si>
  <si>
    <t>622211r</t>
  </si>
  <si>
    <t xml:space="preserve">Úprava a zpětná montáž roštu a  opláštění</t>
  </si>
  <si>
    <t>-1696362390</t>
  </si>
  <si>
    <t>37</t>
  </si>
  <si>
    <t>5916025r</t>
  </si>
  <si>
    <t>Cembrit tl 8 mm</t>
  </si>
  <si>
    <t>kus</t>
  </si>
  <si>
    <t>1074834334</t>
  </si>
  <si>
    <t>předpoklad nové dodávky 50%</t>
  </si>
  <si>
    <t>skE11*0,5</t>
  </si>
  <si>
    <t>2,1*1,25 'Přepočtené koeficientem množství</t>
  </si>
  <si>
    <t>38</t>
  </si>
  <si>
    <t>629991011</t>
  </si>
  <si>
    <t>Zakrytí výplní otvorů a svislých ploch fólií přilepenou lepící páskou</t>
  </si>
  <si>
    <t>-984264177</t>
  </si>
  <si>
    <t>z vintřní a vnější strany</t>
  </si>
  <si>
    <t>2,08*0,7</t>
  </si>
  <si>
    <t>2,94*0,77</t>
  </si>
  <si>
    <t>3,93*0,7</t>
  </si>
  <si>
    <t>4,635*2,63+1,625*0,77</t>
  </si>
  <si>
    <t>6,26*3</t>
  </si>
  <si>
    <t>2,94*3</t>
  </si>
  <si>
    <t>(1,22*2,6+4,505*0,7)*2</t>
  </si>
  <si>
    <t>5,1*2,62</t>
  </si>
  <si>
    <t>5,13*2,62</t>
  </si>
  <si>
    <t>39</t>
  </si>
  <si>
    <t>631312121</t>
  </si>
  <si>
    <t>Doplnění dosavadních mazanin betonem prostým plochy do 4 m2 tloušťky do 80 mm</t>
  </si>
  <si>
    <t>1402448624</t>
  </si>
  <si>
    <t>podlaha*0,08</t>
  </si>
  <si>
    <t>40</t>
  </si>
  <si>
    <t>633992111</t>
  </si>
  <si>
    <t>Odmaštění betonových podlah od olejových nánosů</t>
  </si>
  <si>
    <t>-1925706717</t>
  </si>
  <si>
    <t>41</t>
  </si>
  <si>
    <t>6339921r</t>
  </si>
  <si>
    <t xml:space="preserve">Vyztužení rohů výztužnou sítí  a nárožním hliníkovým  profilem dle skladeb</t>
  </si>
  <si>
    <t>-261088758</t>
  </si>
  <si>
    <t>předpoklad</t>
  </si>
  <si>
    <t>Ostatní konstrukce a práce, bourání</t>
  </si>
  <si>
    <t>42</t>
  </si>
  <si>
    <t>941211112</t>
  </si>
  <si>
    <t>Montáž lešení řadového rámového lehkého zatížení do 200 kg/m2 š do 0,9 m v do 25 m</t>
  </si>
  <si>
    <t>88371925</t>
  </si>
  <si>
    <t>(5,1*2,5)+(5,1*2,5)+(6,3*6,5)+(16,7*6,5)</t>
  </si>
  <si>
    <t>43</t>
  </si>
  <si>
    <t>941211211</t>
  </si>
  <si>
    <t>Příplatek k lešení řadovému rámovému lehkému š 0,9 m v do 25 m za první a ZKD den použití</t>
  </si>
  <si>
    <t>1950401173</t>
  </si>
  <si>
    <t>175*15 'Přepočtené koeficientem množství</t>
  </si>
  <si>
    <t>44</t>
  </si>
  <si>
    <t>941211812</t>
  </si>
  <si>
    <t>Demontáž lešení řadového rámového lehkého zatížení do 200 kg/m2 š do 0,9 m v do 25 m</t>
  </si>
  <si>
    <t>-1371353997</t>
  </si>
  <si>
    <t>45</t>
  </si>
  <si>
    <t>944511111</t>
  </si>
  <si>
    <t>Montáž ochranné sítě z textilie z umělých vláken</t>
  </si>
  <si>
    <t>1609565302</t>
  </si>
  <si>
    <t>46</t>
  </si>
  <si>
    <t>944511211</t>
  </si>
  <si>
    <t>Příplatek k ochranné síti za první a ZKD den použití</t>
  </si>
  <si>
    <t>-25494504</t>
  </si>
  <si>
    <t>175*10 'Přepočtené koeficientem množství</t>
  </si>
  <si>
    <t>47</t>
  </si>
  <si>
    <t>944511811</t>
  </si>
  <si>
    <t>Demontáž ochranné sítě z textilie z umělých vláken</t>
  </si>
  <si>
    <t>402499456</t>
  </si>
  <si>
    <t>48</t>
  </si>
  <si>
    <t>949111812</t>
  </si>
  <si>
    <t>Demontáž lešení lehkého kozového trubkového v přes 1,2 do 1,9 m</t>
  </si>
  <si>
    <t>sada</t>
  </si>
  <si>
    <t>1172858861</t>
  </si>
  <si>
    <t>49</t>
  </si>
  <si>
    <t>949121112</t>
  </si>
  <si>
    <t>Montáž lešení lehkého kozového dílcového v přes 1,2 do 1,9 m</t>
  </si>
  <si>
    <t>1929404622</t>
  </si>
  <si>
    <t>50</t>
  </si>
  <si>
    <t>949121212</t>
  </si>
  <si>
    <t>Příplatek k lešení lehkému kozovému dílcovému v do 1,9 m za první a ZKD den použití</t>
  </si>
  <si>
    <t>993019813</t>
  </si>
  <si>
    <t>2*10 'Přepočtené koeficientem množství</t>
  </si>
  <si>
    <t>51</t>
  </si>
  <si>
    <t>952901111</t>
  </si>
  <si>
    <t>Vyčištění budov bytové a občanské výstavby při výšce podlaží do 4 m</t>
  </si>
  <si>
    <t>-922402331</t>
  </si>
  <si>
    <t>52</t>
  </si>
  <si>
    <t>952902021</t>
  </si>
  <si>
    <t>Čištění budov zametení hladkých podlah</t>
  </si>
  <si>
    <t>1042271276</t>
  </si>
  <si>
    <t>200*15 'Přepočtené koeficientem množství</t>
  </si>
  <si>
    <t>53</t>
  </si>
  <si>
    <t>965042141</t>
  </si>
  <si>
    <t>Bourání podkladů pod dlažby nebo mazanin betonových nebo z litého asfaltu tl do 100 mm pl přes 4 m2</t>
  </si>
  <si>
    <t>1303995755</t>
  </si>
  <si>
    <t>54</t>
  </si>
  <si>
    <t>965081213</t>
  </si>
  <si>
    <t>Bourání podlah z dlaždic keramických nebo xylolitových tl do 10 mm plochy přes 1 m2</t>
  </si>
  <si>
    <t>-1139123544</t>
  </si>
  <si>
    <t>55</t>
  </si>
  <si>
    <t>966081121</t>
  </si>
  <si>
    <t>Bourání kontaktního zateplení malých ploch jednotlivě do 1,0 m2</t>
  </si>
  <si>
    <t>-1223163082</t>
  </si>
  <si>
    <t>5+6+1+1+1</t>
  </si>
  <si>
    <t>56</t>
  </si>
  <si>
    <t>966081028</t>
  </si>
  <si>
    <t>Demontáž odvětrávané fasády ostění, nadpraží s dřevěnou jednosměrnou konstrukcí</t>
  </si>
  <si>
    <t>1339453166</t>
  </si>
  <si>
    <t>1,86*2+0,49+3</t>
  </si>
  <si>
    <t>(1,59)+(2,6)</t>
  </si>
  <si>
    <t>(1,22+4,505+0,73+1,22)+(1,22+4,505+3,98)</t>
  </si>
  <si>
    <t>57</t>
  </si>
  <si>
    <t>966083128</t>
  </si>
  <si>
    <t>Demontáž odvětrávané fasády ostění nebo nadpraží s hliníkovou obousměrnou konstrukcí</t>
  </si>
  <si>
    <t>1786851750</t>
  </si>
  <si>
    <t>0,7*6</t>
  </si>
  <si>
    <t>58</t>
  </si>
  <si>
    <t>966084028</t>
  </si>
  <si>
    <t>Demontáž opláštění ostění nebo nadpraží odvětrávané fasády</t>
  </si>
  <si>
    <t>-1925817416</t>
  </si>
  <si>
    <t>skE11+skE12</t>
  </si>
  <si>
    <t>59</t>
  </si>
  <si>
    <t>966084028r</t>
  </si>
  <si>
    <t>Příplatek za šetrnou demontáž obložení, roštu a uskladnění</t>
  </si>
  <si>
    <t>-363313508</t>
  </si>
  <si>
    <t>60</t>
  </si>
  <si>
    <t>968062245</t>
  </si>
  <si>
    <t>Vybourání dřevěných rámů oken jednoduchých včetně křídel pl do 2 m2</t>
  </si>
  <si>
    <t>256768758</t>
  </si>
  <si>
    <t>61</t>
  </si>
  <si>
    <t>968062246</t>
  </si>
  <si>
    <t>Vybourání dřevěných rámů oken jednoduchých včetně křídel pl do 4 m2</t>
  </si>
  <si>
    <t>-1363045101</t>
  </si>
  <si>
    <t>62</t>
  </si>
  <si>
    <t>968062247</t>
  </si>
  <si>
    <t>Vybourání dřevěných rámů oken jednoduchých včetně křídel pl přes 4 m2</t>
  </si>
  <si>
    <t>-905142974</t>
  </si>
  <si>
    <t>63</t>
  </si>
  <si>
    <t>978013191</t>
  </si>
  <si>
    <t>Otlučení (osekání) vnitřní vápenné nebo vápenocementové omítky stěn v rozsahu přes 50 do 100 %</t>
  </si>
  <si>
    <t>-1678764280</t>
  </si>
  <si>
    <t>(4,615+2,55*2)*0,3+(4,7+3*2)*0,3</t>
  </si>
  <si>
    <t>(1,78+1,22+2,55*2+1,85*2+0,7*2)*0,3+(3+3,095+1,22+2,6*2)*0,3</t>
  </si>
  <si>
    <t>(1,85*6)*0,3+(1,9*10)*0,3</t>
  </si>
  <si>
    <t>2,54*2*0,3</t>
  </si>
  <si>
    <t>2,73*2*0,3</t>
  </si>
  <si>
    <t>64</t>
  </si>
  <si>
    <t>978059511</t>
  </si>
  <si>
    <t>Odsekání a odebrání obkladů stěn z vnitřních obkládaček plochy do 1 m2</t>
  </si>
  <si>
    <t>1174766485</t>
  </si>
  <si>
    <t>ostění, parapet</t>
  </si>
  <si>
    <t>(4,505+0,73-0,13*2+0,7*6)*0,25+(4,505+3,98-0,13*4+0,7*10)*0,25</t>
  </si>
  <si>
    <t>65</t>
  </si>
  <si>
    <t>979054451</t>
  </si>
  <si>
    <t>Očištění vybouraných zámkových dlaždic s původním spárováním z kameniva těženého</t>
  </si>
  <si>
    <t>739568254</t>
  </si>
  <si>
    <t>997</t>
  </si>
  <si>
    <t>Přesun sutě</t>
  </si>
  <si>
    <t>66</t>
  </si>
  <si>
    <t>997013152</t>
  </si>
  <si>
    <t>Vnitrostaveništní doprava suti a vybouraných hmot pro budovy v přes 6 do 9 m s omezením mechanizace</t>
  </si>
  <si>
    <t>-777825801</t>
  </si>
  <si>
    <t>67</t>
  </si>
  <si>
    <t>997013501</t>
  </si>
  <si>
    <t>Odvoz suti a vybouraných hmot na skládku nebo meziskládku do 1 km se složením</t>
  </si>
  <si>
    <t>-1858337682</t>
  </si>
  <si>
    <t>68</t>
  </si>
  <si>
    <t>997013509</t>
  </si>
  <si>
    <t>Příplatek k odvozu suti a vybouraných hmot na skládku ZKD 1 km přes 1 km</t>
  </si>
  <si>
    <t>-677328280</t>
  </si>
  <si>
    <t>8,396*19 'Přepočtené koeficientem množství</t>
  </si>
  <si>
    <t>69</t>
  </si>
  <si>
    <t>997013631</t>
  </si>
  <si>
    <t>Poplatek za uložení na skládce (skládkovné) stavebního odpadu směsného kód odpadu 17 09 04</t>
  </si>
  <si>
    <t>2122997355</t>
  </si>
  <si>
    <t>998</t>
  </si>
  <si>
    <t>Přesun hmot</t>
  </si>
  <si>
    <t>70</t>
  </si>
  <si>
    <t>998011002</t>
  </si>
  <si>
    <t>Přesun hmot pro budovy zděné v přes 6 do 12 m</t>
  </si>
  <si>
    <t>-408626732</t>
  </si>
  <si>
    <t>PSV</t>
  </si>
  <si>
    <t>Práce a dodávky PSV</t>
  </si>
  <si>
    <t>713</t>
  </si>
  <si>
    <t>Izolace tepelné</t>
  </si>
  <si>
    <t>71</t>
  </si>
  <si>
    <t>713131121</t>
  </si>
  <si>
    <t>Montáž izolace tepelné stěn přichycením dráty rohoží, pásů, dílců, desek</t>
  </si>
  <si>
    <t>-1674775621</t>
  </si>
  <si>
    <t>Skladba E1.1-2. vrstvy</t>
  </si>
  <si>
    <t>skE11*2</t>
  </si>
  <si>
    <t>Skladba E1.2</t>
  </si>
  <si>
    <t>72</t>
  </si>
  <si>
    <t>63148142</t>
  </si>
  <si>
    <t>deska tepelně izolační minerální provětrávaných fasád λ=0,033 tl 40mm</t>
  </si>
  <si>
    <t>-913843863</t>
  </si>
  <si>
    <t>8,4*1,2 'Přepočtené koeficientem množství</t>
  </si>
  <si>
    <t>73</t>
  </si>
  <si>
    <t>63148158</t>
  </si>
  <si>
    <t>deska tepelně izolační minerální provětrávaných fasád λ=0,034-0,035 tl 50mm</t>
  </si>
  <si>
    <t>-1780635552</t>
  </si>
  <si>
    <t>28,78*1,1 'Přepočtené koeficientem množství</t>
  </si>
  <si>
    <t>74</t>
  </si>
  <si>
    <t>713133821r</t>
  </si>
  <si>
    <t>Demontáž izolace tepelné vkládané</t>
  </si>
  <si>
    <t>2094753007</t>
  </si>
  <si>
    <t>(skE11+skE12)*0,15</t>
  </si>
  <si>
    <t>75</t>
  </si>
  <si>
    <t>998713202</t>
  </si>
  <si>
    <t>Přesun hmot procentní pro izolace tepelné v objektech v přes 6 do 12 m</t>
  </si>
  <si>
    <t>%</t>
  </si>
  <si>
    <t>-459976403</t>
  </si>
  <si>
    <t>742</t>
  </si>
  <si>
    <t>Elektroinstalace - slaboproud</t>
  </si>
  <si>
    <t>76</t>
  </si>
  <si>
    <t>7621r</t>
  </si>
  <si>
    <t>Demontáž a zpětná montáž slabouprodých rozvodů bránící výměně výplní otvorů</t>
  </si>
  <si>
    <t>-1820965866</t>
  </si>
  <si>
    <t>Elektrický vrátný hlavních vstupních dveří,</t>
  </si>
  <si>
    <t>odpojeny veškeré magnetické kontakty, kamerový systém, čidla pohybu, zvonkového tabla a kabeláž venkovního osvětlení.</t>
  </si>
  <si>
    <t>77</t>
  </si>
  <si>
    <t>7622r</t>
  </si>
  <si>
    <t xml:space="preserve">Uvedení zpětně napojených  rozvodů do funkčního stavu vč. prověření funkčnosti</t>
  </si>
  <si>
    <t>-1119924710</t>
  </si>
  <si>
    <t>762</t>
  </si>
  <si>
    <t>Konstrukce tesařské</t>
  </si>
  <si>
    <t>78</t>
  </si>
  <si>
    <t>762439001</t>
  </si>
  <si>
    <t>Montáž obložení stěn podkladový rošt</t>
  </si>
  <si>
    <t>1987737420</t>
  </si>
  <si>
    <t>(skE12*2+0,15*25)</t>
  </si>
  <si>
    <t>79</t>
  </si>
  <si>
    <t>60514106r</t>
  </si>
  <si>
    <t>řezivo 50x50mm impegnované</t>
  </si>
  <si>
    <t>-1071980383</t>
  </si>
  <si>
    <t>(skE12*2+0,15*25)*0,05*0,05</t>
  </si>
  <si>
    <t>80</t>
  </si>
  <si>
    <t>762495000</t>
  </si>
  <si>
    <t>Spojovací prostředky pro montáž olištování, obložení stropů, střešních podhledů a stěn</t>
  </si>
  <si>
    <t>1719249974</t>
  </si>
  <si>
    <t>skE12*0,15</t>
  </si>
  <si>
    <t>81</t>
  </si>
  <si>
    <t>998762202</t>
  </si>
  <si>
    <t>Přesun hmot procentní pro kce tesařské v objektech v přes 6 do 12 m</t>
  </si>
  <si>
    <t>-1038940153</t>
  </si>
  <si>
    <t>763</t>
  </si>
  <si>
    <t>Konstrukce suché výstavby</t>
  </si>
  <si>
    <t>82</t>
  </si>
  <si>
    <t>763131621</t>
  </si>
  <si>
    <t>Montáž desek tl. 12,5 mm SDK podhled</t>
  </si>
  <si>
    <t>-834851696</t>
  </si>
  <si>
    <t>(4,505+0,73+1,22-0,13*3)*0,3+(4,505+3,98-0,13*4)*0,3</t>
  </si>
  <si>
    <t>5,25*0,3</t>
  </si>
  <si>
    <t>(1,6+1,92+1,505+0,12)*0,3</t>
  </si>
  <si>
    <t>83</t>
  </si>
  <si>
    <t>59030021</t>
  </si>
  <si>
    <t>deska SDK A tl 12,5mm</t>
  </si>
  <si>
    <t>-1102057874</t>
  </si>
  <si>
    <t>sp-svl</t>
  </si>
  <si>
    <t>3,626*1,2 'Přepočtené koeficientem množství</t>
  </si>
  <si>
    <t>84</t>
  </si>
  <si>
    <t>59030025</t>
  </si>
  <si>
    <t>deska SDK impregnovaná H2 tl 12,5mm</t>
  </si>
  <si>
    <t>1481876408</t>
  </si>
  <si>
    <t>(4,505-0,13)*0,3+(4,505+3,98-0,13*4)*0,3</t>
  </si>
  <si>
    <t>3,702*1,2 'Přepočtené koeficientem množství</t>
  </si>
  <si>
    <t>85</t>
  </si>
  <si>
    <t>763131712</t>
  </si>
  <si>
    <t>SDK podhled napojení na jiný druh podhledu</t>
  </si>
  <si>
    <t>1111581367</t>
  </si>
  <si>
    <t>(4,7)+0,3</t>
  </si>
  <si>
    <t>(4,505+0,73+1,22-0,13*3)+(4,505+3,98-0,13*4)</t>
  </si>
  <si>
    <t>5,25</t>
  </si>
  <si>
    <t>(1,6+1,92+1,505+0,12)</t>
  </si>
  <si>
    <t>86</t>
  </si>
  <si>
    <t>763131751</t>
  </si>
  <si>
    <t>Montáž parotěsné zábrany do SDK podhledu</t>
  </si>
  <si>
    <t>-2011553365</t>
  </si>
  <si>
    <t>dle D7</t>
  </si>
  <si>
    <t>29,425*0,3</t>
  </si>
  <si>
    <t>87</t>
  </si>
  <si>
    <t>28329274r</t>
  </si>
  <si>
    <t xml:space="preserve">fólie  pro parotěsnou vrstvu </t>
  </si>
  <si>
    <t>-1000623231</t>
  </si>
  <si>
    <t>8,828*1,1235 'Přepočtené koeficientem množství</t>
  </si>
  <si>
    <t>88</t>
  </si>
  <si>
    <t>763131821</t>
  </si>
  <si>
    <t>Demontáž SDK podhledu s dvouvrstvou nosnou kcí z ocelových profilů opláštění jednoduché</t>
  </si>
  <si>
    <t>-181130980</t>
  </si>
  <si>
    <t>89</t>
  </si>
  <si>
    <t>998763201</t>
  </si>
  <si>
    <t>Přesun hmot procentní pro dřevostavby v objektech v přes 6 do 12 m</t>
  </si>
  <si>
    <t>-589502944</t>
  </si>
  <si>
    <t>764</t>
  </si>
  <si>
    <t>Konstrukce klempířské</t>
  </si>
  <si>
    <t>90</t>
  </si>
  <si>
    <t>764002851</t>
  </si>
  <si>
    <t>Demontáž oplechování parapetů do suti</t>
  </si>
  <si>
    <t>-512854280</t>
  </si>
  <si>
    <t>91</t>
  </si>
  <si>
    <t>764002861</t>
  </si>
  <si>
    <t>Demontáž oplechování říms a ozdobných prvků do suti</t>
  </si>
  <si>
    <t>1353596457</t>
  </si>
  <si>
    <t>92</t>
  </si>
  <si>
    <t>7641r</t>
  </si>
  <si>
    <t xml:space="preserve">D+M  Venkovní parapet 1650mm, r.š. 260mm dle ozn. K1 výkresu BEL_DPS_D.1.1_604_00</t>
  </si>
  <si>
    <t>ks</t>
  </si>
  <si>
    <t>-1844978202</t>
  </si>
  <si>
    <t>93</t>
  </si>
  <si>
    <t>7642r</t>
  </si>
  <si>
    <t xml:space="preserve">D+M  Venkovní parapet 3170mm, r.š. 260mm dle ozn. K2 výkresu BEL_DPS_D.1.1_604_00</t>
  </si>
  <si>
    <t>-2092759203</t>
  </si>
  <si>
    <t>94</t>
  </si>
  <si>
    <t>7643r</t>
  </si>
  <si>
    <t xml:space="preserve">D+M  Venkovní parapet 1675mm, r.š. 170mm dle ozn. K3 výkresu BEL_DPS_D.1.1_604_00</t>
  </si>
  <si>
    <t>2075088612</t>
  </si>
  <si>
    <t>95</t>
  </si>
  <si>
    <t>7644r</t>
  </si>
  <si>
    <t xml:space="preserve">D+M  Venkovní parapet 4505mm, r.š. 260mm dle ozn. K4 výkresu BEL_DPS_D.1.1_604_00</t>
  </si>
  <si>
    <t>765958148</t>
  </si>
  <si>
    <t>96</t>
  </si>
  <si>
    <t>7645r</t>
  </si>
  <si>
    <t xml:space="preserve">D+M  Venkovní parapet 710mm, r.š. 170mm dle ozn. K5 výkresu BEL_DPS_D.1.1_604_00</t>
  </si>
  <si>
    <t>-1122746444</t>
  </si>
  <si>
    <t>97</t>
  </si>
  <si>
    <t>7646r</t>
  </si>
  <si>
    <t xml:space="preserve">D+M  Venkovní parapet 2080mm, r.š. 260mm dle ozn. K6 výkresu BEL_DPS_D.1.1_604_00</t>
  </si>
  <si>
    <t>-992405955</t>
  </si>
  <si>
    <t>98</t>
  </si>
  <si>
    <t>7647r</t>
  </si>
  <si>
    <t xml:space="preserve">D+M  Venkovní parapet 2395mm, r.š. 170mm dle ozn. K7 výkresu BEL_DPS_D.1.1_604_00</t>
  </si>
  <si>
    <t>-2035887899</t>
  </si>
  <si>
    <t>99</t>
  </si>
  <si>
    <t>7648r</t>
  </si>
  <si>
    <t xml:space="preserve">D+M  Venkovní parapet 3980mm, r.š. 260mm dle ozn. K8 výkresu BEL_DPS_D.1.1_604_00</t>
  </si>
  <si>
    <t>-2129809617</t>
  </si>
  <si>
    <t>100</t>
  </si>
  <si>
    <t>7649r</t>
  </si>
  <si>
    <t xml:space="preserve">D+M  Venkovní parapet 495mm, r.š. 170mm dle ozn. K9 výkresu BEL_DPS_D.1.1_604_00</t>
  </si>
  <si>
    <t>-1569228839</t>
  </si>
  <si>
    <t>101</t>
  </si>
  <si>
    <t>7650r</t>
  </si>
  <si>
    <t xml:space="preserve">D+M  Venkovní parapet 1220mm, r.š. 260mm dle ozn. K10 výkresu BEL_DPS_D.1.1_604_00</t>
  </si>
  <si>
    <t>-1739470175</t>
  </si>
  <si>
    <t>102</t>
  </si>
  <si>
    <t>7651r</t>
  </si>
  <si>
    <t xml:space="preserve">D+M  Římsa  dle ozn. K11 výkresu BEL_DPS_D.1.1_604_00</t>
  </si>
  <si>
    <t>941936827</t>
  </si>
  <si>
    <t>103</t>
  </si>
  <si>
    <t>7652r</t>
  </si>
  <si>
    <t>Děšťový svod dle ozn. K12 výkresu BEL_DPS_D.1.1_604_00</t>
  </si>
  <si>
    <t>-180726484</t>
  </si>
  <si>
    <t>104</t>
  </si>
  <si>
    <t>7653r</t>
  </si>
  <si>
    <t>Děšťový svod dle ozn. K13 výkresu BEL_DPS_D.1.1_604_00</t>
  </si>
  <si>
    <t>2022322996</t>
  </si>
  <si>
    <t>105</t>
  </si>
  <si>
    <t>998764202</t>
  </si>
  <si>
    <t>Přesun hmot procentní pro konstrukce klempířské v objektech v přes 6 do 12 m</t>
  </si>
  <si>
    <t>-1681104048</t>
  </si>
  <si>
    <t>766</t>
  </si>
  <si>
    <t>Konstrukce truhlářské</t>
  </si>
  <si>
    <t>106</t>
  </si>
  <si>
    <t>766441821</t>
  </si>
  <si>
    <t>Demontáž parapetních desek dřevěných nebo plastových šířky do 30 cm délky přes 1,0 m</t>
  </si>
  <si>
    <t>2089729215</t>
  </si>
  <si>
    <t>107</t>
  </si>
  <si>
    <t>7661r</t>
  </si>
  <si>
    <t>D+M Dřevo-hliníková prosklená sestava 6260x2630 mm dle ozn. F1 výkresu BEL_DPS_D.1.1_601_00</t>
  </si>
  <si>
    <t>-551791752</t>
  </si>
  <si>
    <t>108</t>
  </si>
  <si>
    <t>7662r</t>
  </si>
  <si>
    <t xml:space="preserve">D+M Dřevo-hliníková prosklená sestava  6260x3000 mm dle ozn. F2 výkresu BEL_DPS_D.1.1_601_00</t>
  </si>
  <si>
    <t>867672424</t>
  </si>
  <si>
    <t>109</t>
  </si>
  <si>
    <t>7663r</t>
  </si>
  <si>
    <t xml:space="preserve">D+M Dřevo-hliníková prosklená sestava  2940x3000 mm dle ozn. F3 výkresu BEL_DPS_D.1.1_601_00</t>
  </si>
  <si>
    <t>-1186133600</t>
  </si>
  <si>
    <t>110</t>
  </si>
  <si>
    <t>7664r</t>
  </si>
  <si>
    <t xml:space="preserve">D+M Dřevo-hliníková prosklená sestava  2940x770 mm dle ozn. F4 výkresu BEL_DPS_D.1.1_601_00</t>
  </si>
  <si>
    <t>-107484161</t>
  </si>
  <si>
    <t>111</t>
  </si>
  <si>
    <t>7665r</t>
  </si>
  <si>
    <t xml:space="preserve">D+M Dřevo-hliníková prosklená sestava  5725x2600(700) mm dle ozn. F5 výkresu BEL_DPS_D.1.1_601_00</t>
  </si>
  <si>
    <t>-1494497316</t>
  </si>
  <si>
    <t>112</t>
  </si>
  <si>
    <t>7666r</t>
  </si>
  <si>
    <t xml:space="preserve">D+M Dřevo-hliníková prosklená sestava  3930x700 mm dle ozn. F6 výkresu BEL_DPS_D.1.1_601_00</t>
  </si>
  <si>
    <t>1870124945</t>
  </si>
  <si>
    <t>113</t>
  </si>
  <si>
    <t>7667r</t>
  </si>
  <si>
    <t xml:space="preserve">D+M Dřevo-hliníková prosklená sestava  2080x700 mm dle ozn. F7 výkresu BEL_DPS_D.1.1_601_00</t>
  </si>
  <si>
    <t>-960934767</t>
  </si>
  <si>
    <t>114</t>
  </si>
  <si>
    <t>7668r</t>
  </si>
  <si>
    <t xml:space="preserve">D+M Dřevo-hliníková prosklená sestava  5100x2620 mm dle ozn. F8 výkresu BEL_DPS_D.1.1_601_00</t>
  </si>
  <si>
    <t>-1508397371</t>
  </si>
  <si>
    <t>115</t>
  </si>
  <si>
    <t>7669r</t>
  </si>
  <si>
    <t xml:space="preserve">D+M Dřevo-hliníková prosklená sestava  5130x2620 mm dle ozn. F9 výkresu BEL_DPS_D.1.1_601_00</t>
  </si>
  <si>
    <t>1921429453</t>
  </si>
  <si>
    <t>116</t>
  </si>
  <si>
    <t>7670r</t>
  </si>
  <si>
    <t>D+M Parapet okna 1250x280mm dle ozn. T1 výkresu BEL_DPS_D.1.1_603_00</t>
  </si>
  <si>
    <t>583000327</t>
  </si>
  <si>
    <t>117</t>
  </si>
  <si>
    <t>766492100</t>
  </si>
  <si>
    <t>Montáž obložení ostění</t>
  </si>
  <si>
    <t>1559903272</t>
  </si>
  <si>
    <t>Skladba E1.2- ostění, nadpraží</t>
  </si>
  <si>
    <t>118</t>
  </si>
  <si>
    <t>61191160</t>
  </si>
  <si>
    <t xml:space="preserve">palubky obkladové  vč. nátěru</t>
  </si>
  <si>
    <t>-956991857</t>
  </si>
  <si>
    <t>50% nový obklad, zbytek stávající -předpoklad</t>
  </si>
  <si>
    <t>skE12*0,15*0,5</t>
  </si>
  <si>
    <t>2,159*1,2 'Přepočtené koeficientem množství</t>
  </si>
  <si>
    <t>119</t>
  </si>
  <si>
    <t>766411822</t>
  </si>
  <si>
    <t>Demontáž truhlářského obložení stěn podkladových roštů</t>
  </si>
  <si>
    <t>917622762</t>
  </si>
  <si>
    <t>(1,86*2+0,77+0,49+3)*0,15</t>
  </si>
  <si>
    <t>(1,59+2,55+1,3)*0,15</t>
  </si>
  <si>
    <t>120</t>
  </si>
  <si>
    <t>7664119r</t>
  </si>
  <si>
    <t xml:space="preserve">D+M difuzní folie vč. napojení na stávající </t>
  </si>
  <si>
    <t>-1632672081</t>
  </si>
  <si>
    <t>skladba E1.1 a E1.2</t>
  </si>
  <si>
    <t>(skE11+skE12)*1,4</t>
  </si>
  <si>
    <t>121</t>
  </si>
  <si>
    <t>998766202</t>
  </si>
  <si>
    <t>Přesun hmot procentní pro kce truhlářské v objektech v přes 6 do 12 m</t>
  </si>
  <si>
    <t>-1224941625</t>
  </si>
  <si>
    <t>767</t>
  </si>
  <si>
    <t>Konstrukce zámečnické</t>
  </si>
  <si>
    <t>122</t>
  </si>
  <si>
    <t>760r</t>
  </si>
  <si>
    <t xml:space="preserve">Demontáž  rohože</t>
  </si>
  <si>
    <t>593342665</t>
  </si>
  <si>
    <t xml:space="preserve">Rohož demontáž včetně rámečku,  cca 1950x2050mm, výměna O2</t>
  </si>
  <si>
    <t>123</t>
  </si>
  <si>
    <t>761r</t>
  </si>
  <si>
    <t xml:space="preserve">Demontáž  Interiérové textilní rolety </t>
  </si>
  <si>
    <t>-1109605038</t>
  </si>
  <si>
    <t xml:space="preserve">Rozměr 3x3m,  vč. vodícího profilu</t>
  </si>
  <si>
    <t>124</t>
  </si>
  <si>
    <t>762r</t>
  </si>
  <si>
    <t xml:space="preserve">D+M Interiérové textilní rolety  dle ozn. O1 výkresu BEL_DPS_D.1.1_605_00</t>
  </si>
  <si>
    <t>1951572890</t>
  </si>
  <si>
    <t>125</t>
  </si>
  <si>
    <t>763r</t>
  </si>
  <si>
    <t xml:space="preserve">D+M Interiérové čistící rohož  dle ozn. O2 výkresu BEL_DPS_D.1.1_605_00</t>
  </si>
  <si>
    <t>1443551073</t>
  </si>
  <si>
    <t>126</t>
  </si>
  <si>
    <t>767r</t>
  </si>
  <si>
    <t>Demontáž, montáž a repase stávající ochranné mříže dle ozn. Z1 výkresu BEL_DPS_D.1.1_602_00</t>
  </si>
  <si>
    <t>1681732530</t>
  </si>
  <si>
    <t>127</t>
  </si>
  <si>
    <t>768r</t>
  </si>
  <si>
    <t xml:space="preserve">Demontáž a zpětná  montáž markýzy nad vstupem</t>
  </si>
  <si>
    <t>492285690</t>
  </si>
  <si>
    <t>128</t>
  </si>
  <si>
    <t>998767202</t>
  </si>
  <si>
    <t>Přesun hmot procentní pro zámečnické konstrukce v objektech v přes 6 do 12 m</t>
  </si>
  <si>
    <t>1438150732</t>
  </si>
  <si>
    <t>771</t>
  </si>
  <si>
    <t>Podlahy z dlaždic</t>
  </si>
  <si>
    <t>129</t>
  </si>
  <si>
    <t>771111011</t>
  </si>
  <si>
    <t>Vysátí podkladu před pokládkou dlažby</t>
  </si>
  <si>
    <t>1928774762</t>
  </si>
  <si>
    <t>130</t>
  </si>
  <si>
    <t>771121011</t>
  </si>
  <si>
    <t>Nátěr penetrační na podlahu</t>
  </si>
  <si>
    <t>1060067961</t>
  </si>
  <si>
    <t>131</t>
  </si>
  <si>
    <t>771151016</t>
  </si>
  <si>
    <t xml:space="preserve">Samonivelační stěrka podlah pevnosti  do 15 mm</t>
  </si>
  <si>
    <t>1254695259</t>
  </si>
  <si>
    <t>4,615*0,3</t>
  </si>
  <si>
    <t>1,22*0,3*2</t>
  </si>
  <si>
    <t>(5,1)*0,4</t>
  </si>
  <si>
    <t>(5,225)*0,4</t>
  </si>
  <si>
    <t>132</t>
  </si>
  <si>
    <t>771574154</t>
  </si>
  <si>
    <t xml:space="preserve">Montáž podlah keramických </t>
  </si>
  <si>
    <t>-1326414976</t>
  </si>
  <si>
    <t>133</t>
  </si>
  <si>
    <t>59761007</t>
  </si>
  <si>
    <t>dlažba -dle původní</t>
  </si>
  <si>
    <t>2065024162</t>
  </si>
  <si>
    <t>6,247*1,15 'Přepočtené koeficientem množství</t>
  </si>
  <si>
    <t>134</t>
  </si>
  <si>
    <t>998771202</t>
  </si>
  <si>
    <t>Přesun hmot procentní pro podlahy z dlaždic v objektech v přes 6 do 12 m</t>
  </si>
  <si>
    <t>-242826558</t>
  </si>
  <si>
    <t>781</t>
  </si>
  <si>
    <t>Dokončovací práce - obklady</t>
  </si>
  <si>
    <t>135</t>
  </si>
  <si>
    <t>781473925</t>
  </si>
  <si>
    <t>Oprava obkladu z obkladaček keramických přes 35 do 45 ks/m2 lepených</t>
  </si>
  <si>
    <t>649388010</t>
  </si>
  <si>
    <t>pohled uliční, část 2-m2</t>
  </si>
  <si>
    <t>rozměr 150x150 mm tj. KS</t>
  </si>
  <si>
    <t>6,035*45</t>
  </si>
  <si>
    <t>136</t>
  </si>
  <si>
    <t>597611r</t>
  </si>
  <si>
    <t>obklad 150x150mm</t>
  </si>
  <si>
    <t>-150560673</t>
  </si>
  <si>
    <t>271,575*1,05 'Přepočtené koeficientem množství</t>
  </si>
  <si>
    <t>137</t>
  </si>
  <si>
    <t>781494511</t>
  </si>
  <si>
    <t>Plastové profily ukončovací lepené flexibilním lepidlem</t>
  </si>
  <si>
    <t>1426746882</t>
  </si>
  <si>
    <t>138</t>
  </si>
  <si>
    <t>998781202</t>
  </si>
  <si>
    <t>Přesun hmot procentní pro obklady keramické v objektech v přes 6 do 12 m</t>
  </si>
  <si>
    <t>581284290</t>
  </si>
  <si>
    <t>784</t>
  </si>
  <si>
    <t>Dokončovací práce - malby a tapety</t>
  </si>
  <si>
    <t>139</t>
  </si>
  <si>
    <t>784111011</t>
  </si>
  <si>
    <t>Obroušení podkladu omítnutého v místnostech v do 3,80 m</t>
  </si>
  <si>
    <t>-136946668</t>
  </si>
  <si>
    <t>omit+sp</t>
  </si>
  <si>
    <t>"odhad"250</t>
  </si>
  <si>
    <t>140</t>
  </si>
  <si>
    <t>784111041</t>
  </si>
  <si>
    <t>Omytí podkladu s odmaštěním v místnostech v do 3,80 m</t>
  </si>
  <si>
    <t>1351915986</t>
  </si>
  <si>
    <t>141</t>
  </si>
  <si>
    <t>784181121</t>
  </si>
  <si>
    <t>Hloubková jednonásobná bezbarvá penetrace podkladu v místnostech v do 3,80 m</t>
  </si>
  <si>
    <t>-884198878</t>
  </si>
  <si>
    <t>142</t>
  </si>
  <si>
    <t>784211101</t>
  </si>
  <si>
    <t>Dvojnásobné bílé malby ze směsí za mokra výborně oděruvzdorných v místnostech v do 3,80 m</t>
  </si>
  <si>
    <t>-482587977</t>
  </si>
  <si>
    <t>143</t>
  </si>
  <si>
    <t>784211163</t>
  </si>
  <si>
    <t>Příplatek k cenám 2x maleb ze směsí za mokra oděruvzdorných za barevnou malbu středně sytého odstínu</t>
  </si>
  <si>
    <t>2011533563</t>
  </si>
  <si>
    <t>VRN</t>
  </si>
  <si>
    <t>Vedlejší rozpočtové náklady</t>
  </si>
  <si>
    <t>VRN1</t>
  </si>
  <si>
    <t>Průzkumné, geodetické a projektové práce</t>
  </si>
  <si>
    <t>144</t>
  </si>
  <si>
    <t>013254000</t>
  </si>
  <si>
    <t>Dokumentace skutečného provedení stavby</t>
  </si>
  <si>
    <t>soubor</t>
  </si>
  <si>
    <t>1024</t>
  </si>
  <si>
    <t>-1832612500</t>
  </si>
  <si>
    <t>Rozsah stanoven podmínkami VŘ</t>
  </si>
  <si>
    <t>145</t>
  </si>
  <si>
    <t>013294000</t>
  </si>
  <si>
    <t>Ostatní dokumentace-dílenská</t>
  </si>
  <si>
    <t>1046928986</t>
  </si>
  <si>
    <t>Rozsah stanoven PD, podmínkami VŘ</t>
  </si>
  <si>
    <t>VRN3</t>
  </si>
  <si>
    <t>Zařízení staveniště</t>
  </si>
  <si>
    <t>146</t>
  </si>
  <si>
    <t>030001000</t>
  </si>
  <si>
    <t>1225699849</t>
  </si>
  <si>
    <t>Rozsah stanoven PD, ZOV</t>
  </si>
  <si>
    <t>VRN4</t>
  </si>
  <si>
    <t>Inženýrská činnost</t>
  </si>
  <si>
    <t>147</t>
  </si>
  <si>
    <t>045002000</t>
  </si>
  <si>
    <t>Kompletační a koordinační činnost</t>
  </si>
  <si>
    <t>-30460156</t>
  </si>
  <si>
    <t>VRN6</t>
  </si>
  <si>
    <t>Územní vlivy</t>
  </si>
  <si>
    <t>148</t>
  </si>
  <si>
    <t>060001000</t>
  </si>
  <si>
    <t>-484454963</t>
  </si>
  <si>
    <t>VRN7</t>
  </si>
  <si>
    <t>Provozní vlivy</t>
  </si>
  <si>
    <t>149</t>
  </si>
  <si>
    <t>079002000</t>
  </si>
  <si>
    <t>Ostatní provozní vlivy</t>
  </si>
  <si>
    <t>-1652193893</t>
  </si>
  <si>
    <t>VRN9</t>
  </si>
  <si>
    <t>Ostatní náklady</t>
  </si>
  <si>
    <t>150</t>
  </si>
  <si>
    <t>091003000</t>
  </si>
  <si>
    <t>Vzorkování</t>
  </si>
  <si>
    <t>-344816611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</si>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</sst>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3RK15-III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Výměna oken MŠ Bělohorská na severní a západní fasádě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ZŠ T.G.M Bělohorská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Městská část Praha 6, v zast. Sneo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Sibre s.r.o., Ing. Radek Krýza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M. Locihová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'3RK15-III - Výměna oken M...'!J28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'3RK15-III - Výměna oken M...'!P138</f>
        <v>0</v>
      </c>
      <c r="AV95" s="128">
        <f>'3RK15-III - Výměna oken M...'!J31</f>
        <v>0</v>
      </c>
      <c r="AW95" s="128">
        <f>'3RK15-III - Výměna oken M...'!J32</f>
        <v>0</v>
      </c>
      <c r="AX95" s="128">
        <f>'3RK15-III - Výměna oken M...'!J33</f>
        <v>0</v>
      </c>
      <c r="AY95" s="128">
        <f>'3RK15-III - Výměna oken M...'!J34</f>
        <v>0</v>
      </c>
      <c r="AZ95" s="128">
        <f>'3RK15-III - Výměna oken M...'!F31</f>
        <v>0</v>
      </c>
      <c r="BA95" s="128">
        <f>'3RK15-III - Výměna oken M...'!F32</f>
        <v>0</v>
      </c>
      <c r="BB95" s="128">
        <f>'3RK15-III - Výměna oken M...'!F33</f>
        <v>0</v>
      </c>
      <c r="BC95" s="128">
        <f>'3RK15-III - Výměna oken M...'!F34</f>
        <v>0</v>
      </c>
      <c r="BD95" s="130">
        <f>'3RK15-III - Výměna oken M...'!F35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SlX2tSQsmgI3SCsMESn0J4/ilXmna482NuYOhy4Oj4QPRDMtYBF+hT+RQLi1kdiRME5fuLYrZjVV9hbVXlvwrw==" hashValue="r01f2MCaWfaifFOEPPyVyAv5hBb7PhBzHe7l1hBTdLLGwLkizC1ukZfLu9+MtZ0Mt+rSHPoMIz/Ygb9ggxoAxQ==" algorithmName="SHA-512" password="C422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RK15-III - Výměna oken 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32" t="s">
        <v>83</v>
      </c>
      <c r="BA2" s="132" t="s">
        <v>84</v>
      </c>
      <c r="BB2" s="132" t="s">
        <v>1</v>
      </c>
      <c r="BC2" s="132" t="s">
        <v>76</v>
      </c>
      <c r="BD2" s="132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85</v>
      </c>
      <c r="AZ3" s="132" t="s">
        <v>86</v>
      </c>
      <c r="BA3" s="132" t="s">
        <v>87</v>
      </c>
      <c r="BB3" s="132" t="s">
        <v>1</v>
      </c>
      <c r="BC3" s="132" t="s">
        <v>88</v>
      </c>
      <c r="BD3" s="132" t="s">
        <v>85</v>
      </c>
    </row>
    <row r="4" s="1" customFormat="1" ht="24.96" customHeight="1">
      <c r="B4" s="21"/>
      <c r="D4" s="135" t="s">
        <v>89</v>
      </c>
      <c r="L4" s="21"/>
      <c r="M4" s="136" t="s">
        <v>10</v>
      </c>
      <c r="AT4" s="18" t="s">
        <v>4</v>
      </c>
      <c r="AZ4" s="132" t="s">
        <v>90</v>
      </c>
      <c r="BA4" s="132" t="s">
        <v>91</v>
      </c>
      <c r="BB4" s="132" t="s">
        <v>1</v>
      </c>
      <c r="BC4" s="132" t="s">
        <v>92</v>
      </c>
      <c r="BD4" s="132" t="s">
        <v>85</v>
      </c>
    </row>
    <row r="5" s="1" customFormat="1" ht="6.96" customHeight="1">
      <c r="B5" s="21"/>
      <c r="L5" s="21"/>
      <c r="AZ5" s="132" t="s">
        <v>93</v>
      </c>
      <c r="BA5" s="132" t="s">
        <v>87</v>
      </c>
      <c r="BB5" s="132" t="s">
        <v>1</v>
      </c>
      <c r="BC5" s="132" t="s">
        <v>94</v>
      </c>
      <c r="BD5" s="132" t="s">
        <v>85</v>
      </c>
    </row>
    <row r="6" s="2" customFormat="1" ht="12" customHeight="1">
      <c r="A6" s="39"/>
      <c r="B6" s="45"/>
      <c r="C6" s="39"/>
      <c r="D6" s="137" t="s">
        <v>16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32" t="s">
        <v>95</v>
      </c>
      <c r="BA6" s="132" t="s">
        <v>95</v>
      </c>
      <c r="BB6" s="132" t="s">
        <v>1</v>
      </c>
      <c r="BC6" s="132" t="s">
        <v>96</v>
      </c>
      <c r="BD6" s="132" t="s">
        <v>85</v>
      </c>
    </row>
    <row r="7" s="2" customFormat="1" ht="16.5" customHeight="1">
      <c r="A7" s="39"/>
      <c r="B7" s="45"/>
      <c r="C7" s="39"/>
      <c r="D7" s="39"/>
      <c r="E7" s="138" t="s">
        <v>17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32" t="s">
        <v>97</v>
      </c>
      <c r="BA7" s="132" t="s">
        <v>98</v>
      </c>
      <c r="BB7" s="132" t="s">
        <v>1</v>
      </c>
      <c r="BC7" s="132" t="s">
        <v>99</v>
      </c>
      <c r="BD7" s="132" t="s">
        <v>85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2" t="s">
        <v>100</v>
      </c>
      <c r="BA8" s="132" t="s">
        <v>100</v>
      </c>
      <c r="BB8" s="132" t="s">
        <v>1</v>
      </c>
      <c r="BC8" s="132" t="s">
        <v>101</v>
      </c>
      <c r="BD8" s="132" t="s">
        <v>85</v>
      </c>
    </row>
    <row r="9" s="2" customFormat="1" ht="12" customHeight="1">
      <c r="A9" s="39"/>
      <c r="B9" s="45"/>
      <c r="C9" s="39"/>
      <c r="D9" s="137" t="s">
        <v>18</v>
      </c>
      <c r="E9" s="39"/>
      <c r="F9" s="139" t="s">
        <v>1</v>
      </c>
      <c r="G9" s="39"/>
      <c r="H9" s="39"/>
      <c r="I9" s="137" t="s">
        <v>19</v>
      </c>
      <c r="J9" s="139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2" t="s">
        <v>102</v>
      </c>
      <c r="BA9" s="132" t="s">
        <v>103</v>
      </c>
      <c r="BB9" s="132" t="s">
        <v>1</v>
      </c>
      <c r="BC9" s="132" t="s">
        <v>104</v>
      </c>
      <c r="BD9" s="132" t="s">
        <v>85</v>
      </c>
    </row>
    <row r="10" s="2" customFormat="1" ht="12" customHeight="1">
      <c r="A10" s="39"/>
      <c r="B10" s="45"/>
      <c r="C10" s="39"/>
      <c r="D10" s="137" t="s">
        <v>20</v>
      </c>
      <c r="E10" s="39"/>
      <c r="F10" s="139" t="s">
        <v>21</v>
      </c>
      <c r="G10" s="39"/>
      <c r="H10" s="39"/>
      <c r="I10" s="137" t="s">
        <v>22</v>
      </c>
      <c r="J10" s="140" t="str">
        <f>'Rekapitulace stavby'!AN8</f>
        <v>25. 1. 2022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2" t="s">
        <v>105</v>
      </c>
      <c r="BA10" s="132" t="s">
        <v>106</v>
      </c>
      <c r="BB10" s="132" t="s">
        <v>1</v>
      </c>
      <c r="BC10" s="132" t="s">
        <v>107</v>
      </c>
      <c r="BD10" s="132" t="s">
        <v>85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2" t="s">
        <v>108</v>
      </c>
      <c r="BA11" s="132" t="s">
        <v>109</v>
      </c>
      <c r="BB11" s="132" t="s">
        <v>1</v>
      </c>
      <c r="BC11" s="132" t="s">
        <v>110</v>
      </c>
      <c r="BD11" s="132" t="s">
        <v>85</v>
      </c>
    </row>
    <row r="12" s="2" customFormat="1" ht="12" customHeight="1">
      <c r="A12" s="39"/>
      <c r="B12" s="45"/>
      <c r="C12" s="39"/>
      <c r="D12" s="137" t="s">
        <v>24</v>
      </c>
      <c r="E12" s="39"/>
      <c r="F12" s="39"/>
      <c r="G12" s="39"/>
      <c r="H12" s="39"/>
      <c r="I12" s="137" t="s">
        <v>25</v>
      </c>
      <c r="J12" s="139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2" t="s">
        <v>111</v>
      </c>
      <c r="BA12" s="132" t="s">
        <v>111</v>
      </c>
      <c r="BB12" s="132" t="s">
        <v>1</v>
      </c>
      <c r="BC12" s="132" t="s">
        <v>112</v>
      </c>
      <c r="BD12" s="132" t="s">
        <v>85</v>
      </c>
    </row>
    <row r="13" s="2" customFormat="1" ht="18" customHeight="1">
      <c r="A13" s="39"/>
      <c r="B13" s="45"/>
      <c r="C13" s="39"/>
      <c r="D13" s="39"/>
      <c r="E13" s="139" t="s">
        <v>26</v>
      </c>
      <c r="F13" s="39"/>
      <c r="G13" s="39"/>
      <c r="H13" s="39"/>
      <c r="I13" s="137" t="s">
        <v>27</v>
      </c>
      <c r="J13" s="139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2" t="s">
        <v>113</v>
      </c>
      <c r="BA13" s="132" t="s">
        <v>114</v>
      </c>
      <c r="BB13" s="132" t="s">
        <v>1</v>
      </c>
      <c r="BC13" s="132" t="s">
        <v>115</v>
      </c>
      <c r="BD13" s="132" t="s">
        <v>85</v>
      </c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2" t="s">
        <v>116</v>
      </c>
      <c r="BA14" s="132" t="s">
        <v>117</v>
      </c>
      <c r="BB14" s="132" t="s">
        <v>1</v>
      </c>
      <c r="BC14" s="132" t="s">
        <v>118</v>
      </c>
      <c r="BD14" s="132" t="s">
        <v>85</v>
      </c>
    </row>
    <row r="15" s="2" customFormat="1" ht="12" customHeight="1">
      <c r="A15" s="39"/>
      <c r="B15" s="45"/>
      <c r="C15" s="39"/>
      <c r="D15" s="137" t="s">
        <v>28</v>
      </c>
      <c r="E15" s="39"/>
      <c r="F15" s="39"/>
      <c r="G15" s="39"/>
      <c r="H15" s="39"/>
      <c r="I15" s="137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2" t="s">
        <v>119</v>
      </c>
      <c r="BA15" s="132" t="s">
        <v>120</v>
      </c>
      <c r="BB15" s="132" t="s">
        <v>1</v>
      </c>
      <c r="BC15" s="132" t="s">
        <v>121</v>
      </c>
      <c r="BD15" s="132" t="s">
        <v>85</v>
      </c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9"/>
      <c r="G16" s="139"/>
      <c r="H16" s="139"/>
      <c r="I16" s="137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2" t="s">
        <v>122</v>
      </c>
      <c r="BA16" s="132" t="s">
        <v>123</v>
      </c>
      <c r="BB16" s="132" t="s">
        <v>1</v>
      </c>
      <c r="BC16" s="132" t="s">
        <v>124</v>
      </c>
      <c r="BD16" s="132" t="s">
        <v>85</v>
      </c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2" t="s">
        <v>125</v>
      </c>
      <c r="BA17" s="132" t="s">
        <v>126</v>
      </c>
      <c r="BB17" s="132" t="s">
        <v>1</v>
      </c>
      <c r="BC17" s="132" t="s">
        <v>127</v>
      </c>
      <c r="BD17" s="132" t="s">
        <v>85</v>
      </c>
    </row>
    <row r="18" s="2" customFormat="1" ht="12" customHeight="1">
      <c r="A18" s="39"/>
      <c r="B18" s="45"/>
      <c r="C18" s="39"/>
      <c r="D18" s="137" t="s">
        <v>30</v>
      </c>
      <c r="E18" s="39"/>
      <c r="F18" s="39"/>
      <c r="G18" s="39"/>
      <c r="H18" s="39"/>
      <c r="I18" s="137" t="s">
        <v>25</v>
      </c>
      <c r="J18" s="139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2" t="s">
        <v>128</v>
      </c>
      <c r="BA18" s="132" t="s">
        <v>129</v>
      </c>
      <c r="BB18" s="132" t="s">
        <v>1</v>
      </c>
      <c r="BC18" s="132" t="s">
        <v>130</v>
      </c>
      <c r="BD18" s="132" t="s">
        <v>85</v>
      </c>
    </row>
    <row r="19" s="2" customFormat="1" ht="18" customHeight="1">
      <c r="A19" s="39"/>
      <c r="B19" s="45"/>
      <c r="C19" s="39"/>
      <c r="D19" s="39"/>
      <c r="E19" s="139" t="s">
        <v>31</v>
      </c>
      <c r="F19" s="39"/>
      <c r="G19" s="39"/>
      <c r="H19" s="39"/>
      <c r="I19" s="137" t="s">
        <v>27</v>
      </c>
      <c r="J19" s="139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2" t="s">
        <v>131</v>
      </c>
      <c r="BA19" s="132" t="s">
        <v>132</v>
      </c>
      <c r="BB19" s="132" t="s">
        <v>1</v>
      </c>
      <c r="BC19" s="132" t="s">
        <v>133</v>
      </c>
      <c r="BD19" s="132" t="s">
        <v>85</v>
      </c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7" t="s">
        <v>33</v>
      </c>
      <c r="E21" s="39"/>
      <c r="F21" s="39"/>
      <c r="G21" s="39"/>
      <c r="H21" s="39"/>
      <c r="I21" s="137" t="s">
        <v>25</v>
      </c>
      <c r="J21" s="13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9" t="s">
        <v>34</v>
      </c>
      <c r="F22" s="39"/>
      <c r="G22" s="39"/>
      <c r="H22" s="39"/>
      <c r="I22" s="137" t="s">
        <v>27</v>
      </c>
      <c r="J22" s="139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7" t="s">
        <v>35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1"/>
      <c r="B25" s="142"/>
      <c r="C25" s="141"/>
      <c r="D25" s="141"/>
      <c r="E25" s="143" t="s">
        <v>1</v>
      </c>
      <c r="F25" s="143"/>
      <c r="G25" s="143"/>
      <c r="H25" s="143"/>
      <c r="I25" s="141"/>
      <c r="J25" s="141"/>
      <c r="K25" s="141"/>
      <c r="L25" s="144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5"/>
      <c r="E27" s="145"/>
      <c r="F27" s="145"/>
      <c r="G27" s="145"/>
      <c r="H27" s="145"/>
      <c r="I27" s="145"/>
      <c r="J27" s="145"/>
      <c r="K27" s="145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6" t="s">
        <v>36</v>
      </c>
      <c r="E28" s="39"/>
      <c r="F28" s="39"/>
      <c r="G28" s="39"/>
      <c r="H28" s="39"/>
      <c r="I28" s="39"/>
      <c r="J28" s="147">
        <f>ROUND(J138,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8" t="s">
        <v>38</v>
      </c>
      <c r="G30" s="39"/>
      <c r="H30" s="39"/>
      <c r="I30" s="148" t="s">
        <v>37</v>
      </c>
      <c r="J30" s="148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9" t="s">
        <v>40</v>
      </c>
      <c r="E31" s="137" t="s">
        <v>41</v>
      </c>
      <c r="F31" s="150">
        <f>ROUND((SUM(BE138:BE584)),  2)</f>
        <v>0</v>
      </c>
      <c r="G31" s="39"/>
      <c r="H31" s="39"/>
      <c r="I31" s="151">
        <v>0.20999999999999999</v>
      </c>
      <c r="J31" s="150">
        <f>ROUND(((SUM(BE138:BE584))*I31),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7" t="s">
        <v>42</v>
      </c>
      <c r="F32" s="150">
        <f>ROUND((SUM(BF138:BF584)),  2)</f>
        <v>0</v>
      </c>
      <c r="G32" s="39"/>
      <c r="H32" s="39"/>
      <c r="I32" s="151">
        <v>0.14999999999999999</v>
      </c>
      <c r="J32" s="150">
        <f>ROUND(((SUM(BF138:BF584))*I32),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7" t="s">
        <v>43</v>
      </c>
      <c r="F33" s="150">
        <f>ROUND((SUM(BG138:BG584)),  2)</f>
        <v>0</v>
      </c>
      <c r="G33" s="39"/>
      <c r="H33" s="39"/>
      <c r="I33" s="151">
        <v>0.20999999999999999</v>
      </c>
      <c r="J33" s="150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7" t="s">
        <v>44</v>
      </c>
      <c r="F34" s="150">
        <f>ROUND((SUM(BH138:BH584)),  2)</f>
        <v>0</v>
      </c>
      <c r="G34" s="39"/>
      <c r="H34" s="39"/>
      <c r="I34" s="151">
        <v>0.14999999999999999</v>
      </c>
      <c r="J34" s="150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45</v>
      </c>
      <c r="F35" s="150">
        <f>ROUND((SUM(BI138:BI584)),  2)</f>
        <v>0</v>
      </c>
      <c r="G35" s="39"/>
      <c r="H35" s="39"/>
      <c r="I35" s="151">
        <v>0</v>
      </c>
      <c r="J35" s="15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2"/>
      <c r="D37" s="153" t="s">
        <v>46</v>
      </c>
      <c r="E37" s="154"/>
      <c r="F37" s="154"/>
      <c r="G37" s="155" t="s">
        <v>47</v>
      </c>
      <c r="H37" s="156" t="s">
        <v>48</v>
      </c>
      <c r="I37" s="154"/>
      <c r="J37" s="157">
        <f>SUM(J28:J35)</f>
        <v>0</v>
      </c>
      <c r="K37" s="158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Výměna oken MŠ Bělohorská na severní a západní fasádě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ZŠ T.G.M Bělohorská</v>
      </c>
      <c r="G87" s="41"/>
      <c r="H87" s="41"/>
      <c r="I87" s="33" t="s">
        <v>22</v>
      </c>
      <c r="J87" s="80" t="str">
        <f>IF(J10="","",J10)</f>
        <v>25. 1. 2022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>Městská část Praha 6, v zast. Sneo a.s.</v>
      </c>
      <c r="G89" s="41"/>
      <c r="H89" s="41"/>
      <c r="I89" s="33" t="s">
        <v>30</v>
      </c>
      <c r="J89" s="37" t="str">
        <f>E19</f>
        <v>Sibre s.r.o., Ing. Radek Krýza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33" t="s">
        <v>33</v>
      </c>
      <c r="J90" s="37" t="str">
        <f>E22</f>
        <v>Ing. M. Locihová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70" t="s">
        <v>135</v>
      </c>
      <c r="D92" s="171"/>
      <c r="E92" s="171"/>
      <c r="F92" s="171"/>
      <c r="G92" s="171"/>
      <c r="H92" s="171"/>
      <c r="I92" s="171"/>
      <c r="J92" s="172" t="s">
        <v>136</v>
      </c>
      <c r="K92" s="17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3" t="s">
        <v>137</v>
      </c>
      <c r="D94" s="41"/>
      <c r="E94" s="41"/>
      <c r="F94" s="41"/>
      <c r="G94" s="41"/>
      <c r="H94" s="41"/>
      <c r="I94" s="41"/>
      <c r="J94" s="111">
        <f>J138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138</v>
      </c>
    </row>
    <row r="95" s="9" customFormat="1" ht="24.96" customHeight="1">
      <c r="A95" s="9"/>
      <c r="B95" s="174"/>
      <c r="C95" s="175"/>
      <c r="D95" s="176" t="s">
        <v>139</v>
      </c>
      <c r="E95" s="177"/>
      <c r="F95" s="177"/>
      <c r="G95" s="177"/>
      <c r="H95" s="177"/>
      <c r="I95" s="177"/>
      <c r="J95" s="178">
        <f>J139</f>
        <v>0</v>
      </c>
      <c r="K95" s="175"/>
      <c r="L95" s="17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0"/>
      <c r="C96" s="181"/>
      <c r="D96" s="182" t="s">
        <v>140</v>
      </c>
      <c r="E96" s="183"/>
      <c r="F96" s="183"/>
      <c r="G96" s="183"/>
      <c r="H96" s="183"/>
      <c r="I96" s="183"/>
      <c r="J96" s="184">
        <f>J140</f>
        <v>0</v>
      </c>
      <c r="K96" s="181"/>
      <c r="L96" s="18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0"/>
      <c r="C97" s="181"/>
      <c r="D97" s="182" t="s">
        <v>141</v>
      </c>
      <c r="E97" s="183"/>
      <c r="F97" s="183"/>
      <c r="G97" s="183"/>
      <c r="H97" s="183"/>
      <c r="I97" s="183"/>
      <c r="J97" s="184">
        <f>J158</f>
        <v>0</v>
      </c>
      <c r="K97" s="181"/>
      <c r="L97" s="18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0"/>
      <c r="C98" s="181"/>
      <c r="D98" s="182" t="s">
        <v>142</v>
      </c>
      <c r="E98" s="183"/>
      <c r="F98" s="183"/>
      <c r="G98" s="183"/>
      <c r="H98" s="183"/>
      <c r="I98" s="183"/>
      <c r="J98" s="184">
        <f>J165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143</v>
      </c>
      <c r="E99" s="183"/>
      <c r="F99" s="183"/>
      <c r="G99" s="183"/>
      <c r="H99" s="183"/>
      <c r="I99" s="183"/>
      <c r="J99" s="184">
        <f>J173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144</v>
      </c>
      <c r="E100" s="183"/>
      <c r="F100" s="183"/>
      <c r="G100" s="183"/>
      <c r="H100" s="183"/>
      <c r="I100" s="183"/>
      <c r="J100" s="184">
        <f>J311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145</v>
      </c>
      <c r="E101" s="183"/>
      <c r="F101" s="183"/>
      <c r="G101" s="183"/>
      <c r="H101" s="183"/>
      <c r="I101" s="183"/>
      <c r="J101" s="184">
        <f>J389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146</v>
      </c>
      <c r="E102" s="183"/>
      <c r="F102" s="183"/>
      <c r="G102" s="183"/>
      <c r="H102" s="183"/>
      <c r="I102" s="183"/>
      <c r="J102" s="184">
        <f>J395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147</v>
      </c>
      <c r="E103" s="177"/>
      <c r="F103" s="177"/>
      <c r="G103" s="177"/>
      <c r="H103" s="177"/>
      <c r="I103" s="177"/>
      <c r="J103" s="178">
        <f>J397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148</v>
      </c>
      <c r="E104" s="183"/>
      <c r="F104" s="183"/>
      <c r="G104" s="183"/>
      <c r="H104" s="183"/>
      <c r="I104" s="183"/>
      <c r="J104" s="184">
        <f>J398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149</v>
      </c>
      <c r="E105" s="183"/>
      <c r="F105" s="183"/>
      <c r="G105" s="183"/>
      <c r="H105" s="183"/>
      <c r="I105" s="183"/>
      <c r="J105" s="184">
        <f>J414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150</v>
      </c>
      <c r="E106" s="183"/>
      <c r="F106" s="183"/>
      <c r="G106" s="183"/>
      <c r="H106" s="183"/>
      <c r="I106" s="183"/>
      <c r="J106" s="184">
        <f>J420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81"/>
      <c r="D107" s="182" t="s">
        <v>151</v>
      </c>
      <c r="E107" s="183"/>
      <c r="F107" s="183"/>
      <c r="G107" s="183"/>
      <c r="H107" s="183"/>
      <c r="I107" s="183"/>
      <c r="J107" s="184">
        <f>J428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152</v>
      </c>
      <c r="E108" s="183"/>
      <c r="F108" s="183"/>
      <c r="G108" s="183"/>
      <c r="H108" s="183"/>
      <c r="I108" s="183"/>
      <c r="J108" s="184">
        <f>J464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153</v>
      </c>
      <c r="E109" s="183"/>
      <c r="F109" s="183"/>
      <c r="G109" s="183"/>
      <c r="H109" s="183"/>
      <c r="I109" s="183"/>
      <c r="J109" s="184">
        <f>J482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0"/>
      <c r="C110" s="181"/>
      <c r="D110" s="182" t="s">
        <v>154</v>
      </c>
      <c r="E110" s="183"/>
      <c r="F110" s="183"/>
      <c r="G110" s="183"/>
      <c r="H110" s="183"/>
      <c r="I110" s="183"/>
      <c r="J110" s="184">
        <f>J511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0"/>
      <c r="C111" s="181"/>
      <c r="D111" s="182" t="s">
        <v>155</v>
      </c>
      <c r="E111" s="183"/>
      <c r="F111" s="183"/>
      <c r="G111" s="183"/>
      <c r="H111" s="183"/>
      <c r="I111" s="183"/>
      <c r="J111" s="184">
        <f>J523</f>
        <v>0</v>
      </c>
      <c r="K111" s="181"/>
      <c r="L111" s="18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0"/>
      <c r="C112" s="181"/>
      <c r="D112" s="182" t="s">
        <v>156</v>
      </c>
      <c r="E112" s="183"/>
      <c r="F112" s="183"/>
      <c r="G112" s="183"/>
      <c r="H112" s="183"/>
      <c r="I112" s="183"/>
      <c r="J112" s="184">
        <f>J543</f>
        <v>0</v>
      </c>
      <c r="K112" s="181"/>
      <c r="L112" s="18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0"/>
      <c r="C113" s="181"/>
      <c r="D113" s="182" t="s">
        <v>157</v>
      </c>
      <c r="E113" s="183"/>
      <c r="F113" s="183"/>
      <c r="G113" s="183"/>
      <c r="H113" s="183"/>
      <c r="I113" s="183"/>
      <c r="J113" s="184">
        <f>J554</f>
        <v>0</v>
      </c>
      <c r="K113" s="181"/>
      <c r="L113" s="18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4"/>
      <c r="C114" s="175"/>
      <c r="D114" s="176" t="s">
        <v>158</v>
      </c>
      <c r="E114" s="177"/>
      <c r="F114" s="177"/>
      <c r="G114" s="177"/>
      <c r="H114" s="177"/>
      <c r="I114" s="177"/>
      <c r="J114" s="178">
        <f>J563</f>
        <v>0</v>
      </c>
      <c r="K114" s="175"/>
      <c r="L114" s="17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0"/>
      <c r="C115" s="181"/>
      <c r="D115" s="182" t="s">
        <v>159</v>
      </c>
      <c r="E115" s="183"/>
      <c r="F115" s="183"/>
      <c r="G115" s="183"/>
      <c r="H115" s="183"/>
      <c r="I115" s="183"/>
      <c r="J115" s="184">
        <f>J564</f>
        <v>0</v>
      </c>
      <c r="K115" s="181"/>
      <c r="L115" s="18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0"/>
      <c r="C116" s="181"/>
      <c r="D116" s="182" t="s">
        <v>160</v>
      </c>
      <c r="E116" s="183"/>
      <c r="F116" s="183"/>
      <c r="G116" s="183"/>
      <c r="H116" s="183"/>
      <c r="I116" s="183"/>
      <c r="J116" s="184">
        <f>J571</f>
        <v>0</v>
      </c>
      <c r="K116" s="181"/>
      <c r="L116" s="18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0"/>
      <c r="C117" s="181"/>
      <c r="D117" s="182" t="s">
        <v>161</v>
      </c>
      <c r="E117" s="183"/>
      <c r="F117" s="183"/>
      <c r="G117" s="183"/>
      <c r="H117" s="183"/>
      <c r="I117" s="183"/>
      <c r="J117" s="184">
        <f>J575</f>
        <v>0</v>
      </c>
      <c r="K117" s="181"/>
      <c r="L117" s="18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0"/>
      <c r="C118" s="181"/>
      <c r="D118" s="182" t="s">
        <v>162</v>
      </c>
      <c r="E118" s="183"/>
      <c r="F118" s="183"/>
      <c r="G118" s="183"/>
      <c r="H118" s="183"/>
      <c r="I118" s="183"/>
      <c r="J118" s="184">
        <f>J577</f>
        <v>0</v>
      </c>
      <c r="K118" s="181"/>
      <c r="L118" s="18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0"/>
      <c r="C119" s="181"/>
      <c r="D119" s="182" t="s">
        <v>163</v>
      </c>
      <c r="E119" s="183"/>
      <c r="F119" s="183"/>
      <c r="G119" s="183"/>
      <c r="H119" s="183"/>
      <c r="I119" s="183"/>
      <c r="J119" s="184">
        <f>J579</f>
        <v>0</v>
      </c>
      <c r="K119" s="181"/>
      <c r="L119" s="18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0"/>
      <c r="C120" s="181"/>
      <c r="D120" s="182" t="s">
        <v>164</v>
      </c>
      <c r="E120" s="183"/>
      <c r="F120" s="183"/>
      <c r="G120" s="183"/>
      <c r="H120" s="183"/>
      <c r="I120" s="183"/>
      <c r="J120" s="184">
        <f>J581</f>
        <v>0</v>
      </c>
      <c r="K120" s="181"/>
      <c r="L120" s="18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165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E7</f>
        <v>Výměna oken MŠ Bělohorská na severní a západní fasádě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F10</f>
        <v>ZŠ T.G.M Bělohorská</v>
      </c>
      <c r="G132" s="41"/>
      <c r="H132" s="41"/>
      <c r="I132" s="33" t="s">
        <v>22</v>
      </c>
      <c r="J132" s="80" t="str">
        <f>IF(J10="","",J10)</f>
        <v>25. 1. 2022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25.65" customHeight="1">
      <c r="A134" s="39"/>
      <c r="B134" s="40"/>
      <c r="C134" s="33" t="s">
        <v>24</v>
      </c>
      <c r="D134" s="41"/>
      <c r="E134" s="41"/>
      <c r="F134" s="28" t="str">
        <f>E13</f>
        <v>Městská část Praha 6, v zast. Sneo a.s.</v>
      </c>
      <c r="G134" s="41"/>
      <c r="H134" s="41"/>
      <c r="I134" s="33" t="s">
        <v>30</v>
      </c>
      <c r="J134" s="37" t="str">
        <f>E19</f>
        <v>Sibre s.r.o., Ing. Radek Krýza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28</v>
      </c>
      <c r="D135" s="41"/>
      <c r="E135" s="41"/>
      <c r="F135" s="28" t="str">
        <f>IF(E16="","",E16)</f>
        <v>Vyplň údaj</v>
      </c>
      <c r="G135" s="41"/>
      <c r="H135" s="41"/>
      <c r="I135" s="33" t="s">
        <v>33</v>
      </c>
      <c r="J135" s="37" t="str">
        <f>E22</f>
        <v>Ing. M. Locihová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86"/>
      <c r="B137" s="187"/>
      <c r="C137" s="188" t="s">
        <v>166</v>
      </c>
      <c r="D137" s="189" t="s">
        <v>61</v>
      </c>
      <c r="E137" s="189" t="s">
        <v>57</v>
      </c>
      <c r="F137" s="189" t="s">
        <v>58</v>
      </c>
      <c r="G137" s="189" t="s">
        <v>167</v>
      </c>
      <c r="H137" s="189" t="s">
        <v>168</v>
      </c>
      <c r="I137" s="189" t="s">
        <v>169</v>
      </c>
      <c r="J137" s="190" t="s">
        <v>136</v>
      </c>
      <c r="K137" s="191" t="s">
        <v>170</v>
      </c>
      <c r="L137" s="192"/>
      <c r="M137" s="101" t="s">
        <v>1</v>
      </c>
      <c r="N137" s="102" t="s">
        <v>40</v>
      </c>
      <c r="O137" s="102" t="s">
        <v>171</v>
      </c>
      <c r="P137" s="102" t="s">
        <v>172</v>
      </c>
      <c r="Q137" s="102" t="s">
        <v>173</v>
      </c>
      <c r="R137" s="102" t="s">
        <v>174</v>
      </c>
      <c r="S137" s="102" t="s">
        <v>175</v>
      </c>
      <c r="T137" s="103" t="s">
        <v>176</v>
      </c>
      <c r="U137" s="186"/>
      <c r="V137" s="186"/>
      <c r="W137" s="186"/>
      <c r="X137" s="186"/>
      <c r="Y137" s="186"/>
      <c r="Z137" s="186"/>
      <c r="AA137" s="186"/>
      <c r="AB137" s="186"/>
      <c r="AC137" s="186"/>
      <c r="AD137" s="186"/>
      <c r="AE137" s="186"/>
    </row>
    <row r="138" s="2" customFormat="1" ht="22.8" customHeight="1">
      <c r="A138" s="39"/>
      <c r="B138" s="40"/>
      <c r="C138" s="108" t="s">
        <v>177</v>
      </c>
      <c r="D138" s="41"/>
      <c r="E138" s="41"/>
      <c r="F138" s="41"/>
      <c r="G138" s="41"/>
      <c r="H138" s="41"/>
      <c r="I138" s="41"/>
      <c r="J138" s="193">
        <f>BK138</f>
        <v>0</v>
      </c>
      <c r="K138" s="41"/>
      <c r="L138" s="45"/>
      <c r="M138" s="104"/>
      <c r="N138" s="194"/>
      <c r="O138" s="105"/>
      <c r="P138" s="195">
        <f>P139+P397+P563</f>
        <v>0</v>
      </c>
      <c r="Q138" s="105"/>
      <c r="R138" s="195">
        <f>R139+R397+R563</f>
        <v>13.550971539999999</v>
      </c>
      <c r="S138" s="105"/>
      <c r="T138" s="196">
        <f>T139+T397+T563</f>
        <v>8.396181030000001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138</v>
      </c>
      <c r="BK138" s="197">
        <f>BK139+BK397+BK563</f>
        <v>0</v>
      </c>
    </row>
    <row r="139" s="12" customFormat="1" ht="25.92" customHeight="1">
      <c r="A139" s="12"/>
      <c r="B139" s="198"/>
      <c r="C139" s="199"/>
      <c r="D139" s="200" t="s">
        <v>75</v>
      </c>
      <c r="E139" s="201" t="s">
        <v>178</v>
      </c>
      <c r="F139" s="201" t="s">
        <v>179</v>
      </c>
      <c r="G139" s="199"/>
      <c r="H139" s="199"/>
      <c r="I139" s="202"/>
      <c r="J139" s="203">
        <f>BK139</f>
        <v>0</v>
      </c>
      <c r="K139" s="199"/>
      <c r="L139" s="204"/>
      <c r="M139" s="205"/>
      <c r="N139" s="206"/>
      <c r="O139" s="206"/>
      <c r="P139" s="207">
        <f>P140+P158+P165+P173+P311+P389+P395</f>
        <v>0</v>
      </c>
      <c r="Q139" s="206"/>
      <c r="R139" s="207">
        <f>R140+R158+R165+R173+R311+R389+R395</f>
        <v>12.151612049999999</v>
      </c>
      <c r="S139" s="206"/>
      <c r="T139" s="208">
        <f>T140+T158+T165+T173+T311+T389+T395</f>
        <v>7.4705190000000012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81</v>
      </c>
      <c r="AT139" s="210" t="s">
        <v>75</v>
      </c>
      <c r="AU139" s="210" t="s">
        <v>76</v>
      </c>
      <c r="AY139" s="209" t="s">
        <v>180</v>
      </c>
      <c r="BK139" s="211">
        <f>BK140+BK158+BK165+BK173+BK311+BK389+BK395</f>
        <v>0</v>
      </c>
    </row>
    <row r="140" s="12" customFormat="1" ht="22.8" customHeight="1">
      <c r="A140" s="12"/>
      <c r="B140" s="198"/>
      <c r="C140" s="199"/>
      <c r="D140" s="200" t="s">
        <v>75</v>
      </c>
      <c r="E140" s="212" t="s">
        <v>81</v>
      </c>
      <c r="F140" s="212" t="s">
        <v>181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SUM(P141:P157)</f>
        <v>0</v>
      </c>
      <c r="Q140" s="206"/>
      <c r="R140" s="207">
        <f>SUM(R141:R157)</f>
        <v>0</v>
      </c>
      <c r="S140" s="206"/>
      <c r="T140" s="208">
        <f>SUM(T141:T157)</f>
        <v>1.7331960000000002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81</v>
      </c>
      <c r="AT140" s="210" t="s">
        <v>75</v>
      </c>
      <c r="AU140" s="210" t="s">
        <v>81</v>
      </c>
      <c r="AY140" s="209" t="s">
        <v>180</v>
      </c>
      <c r="BK140" s="211">
        <f>SUM(BK141:BK157)</f>
        <v>0</v>
      </c>
    </row>
    <row r="141" s="2" customFormat="1" ht="24.15" customHeight="1">
      <c r="A141" s="39"/>
      <c r="B141" s="40"/>
      <c r="C141" s="214" t="s">
        <v>81</v>
      </c>
      <c r="D141" s="214" t="s">
        <v>182</v>
      </c>
      <c r="E141" s="215" t="s">
        <v>183</v>
      </c>
      <c r="F141" s="216" t="s">
        <v>184</v>
      </c>
      <c r="G141" s="217" t="s">
        <v>185</v>
      </c>
      <c r="H141" s="218">
        <v>5.9560000000000004</v>
      </c>
      <c r="I141" s="219"/>
      <c r="J141" s="220">
        <f>ROUND(I141*H141,2)</f>
        <v>0</v>
      </c>
      <c r="K141" s="221"/>
      <c r="L141" s="45"/>
      <c r="M141" s="222" t="s">
        <v>1</v>
      </c>
      <c r="N141" s="223" t="s">
        <v>41</v>
      </c>
      <c r="O141" s="92"/>
      <c r="P141" s="224">
        <f>O141*H141</f>
        <v>0</v>
      </c>
      <c r="Q141" s="224">
        <v>0</v>
      </c>
      <c r="R141" s="224">
        <f>Q141*H141</f>
        <v>0</v>
      </c>
      <c r="S141" s="224">
        <v>0.001</v>
      </c>
      <c r="T141" s="225">
        <f>S141*H141</f>
        <v>0.0059560000000000004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186</v>
      </c>
      <c r="AT141" s="226" t="s">
        <v>182</v>
      </c>
      <c r="AU141" s="226" t="s">
        <v>85</v>
      </c>
      <c r="AY141" s="18" t="s">
        <v>180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81</v>
      </c>
      <c r="BK141" s="227">
        <f>ROUND(I141*H141,2)</f>
        <v>0</v>
      </c>
      <c r="BL141" s="18" t="s">
        <v>186</v>
      </c>
      <c r="BM141" s="226" t="s">
        <v>187</v>
      </c>
    </row>
    <row r="142" s="13" customFormat="1">
      <c r="A142" s="13"/>
      <c r="B142" s="228"/>
      <c r="C142" s="229"/>
      <c r="D142" s="230" t="s">
        <v>188</v>
      </c>
      <c r="E142" s="231" t="s">
        <v>1</v>
      </c>
      <c r="F142" s="232" t="s">
        <v>189</v>
      </c>
      <c r="G142" s="229"/>
      <c r="H142" s="233">
        <v>2.1000000000000001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188</v>
      </c>
      <c r="AU142" s="239" t="s">
        <v>85</v>
      </c>
      <c r="AV142" s="13" t="s">
        <v>85</v>
      </c>
      <c r="AW142" s="13" t="s">
        <v>32</v>
      </c>
      <c r="AX142" s="13" t="s">
        <v>76</v>
      </c>
      <c r="AY142" s="239" t="s">
        <v>180</v>
      </c>
    </row>
    <row r="143" s="13" customFormat="1">
      <c r="A143" s="13"/>
      <c r="B143" s="228"/>
      <c r="C143" s="229"/>
      <c r="D143" s="230" t="s">
        <v>188</v>
      </c>
      <c r="E143" s="231" t="s">
        <v>1</v>
      </c>
      <c r="F143" s="232" t="s">
        <v>190</v>
      </c>
      <c r="G143" s="229"/>
      <c r="H143" s="233">
        <v>2.0099999999999998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188</v>
      </c>
      <c r="AU143" s="239" t="s">
        <v>85</v>
      </c>
      <c r="AV143" s="13" t="s">
        <v>85</v>
      </c>
      <c r="AW143" s="13" t="s">
        <v>32</v>
      </c>
      <c r="AX143" s="13" t="s">
        <v>76</v>
      </c>
      <c r="AY143" s="239" t="s">
        <v>180</v>
      </c>
    </row>
    <row r="144" s="13" customFormat="1">
      <c r="A144" s="13"/>
      <c r="B144" s="228"/>
      <c r="C144" s="229"/>
      <c r="D144" s="230" t="s">
        <v>188</v>
      </c>
      <c r="E144" s="231" t="s">
        <v>1</v>
      </c>
      <c r="F144" s="232" t="s">
        <v>191</v>
      </c>
      <c r="G144" s="229"/>
      <c r="H144" s="233">
        <v>1.8460000000000001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188</v>
      </c>
      <c r="AU144" s="239" t="s">
        <v>85</v>
      </c>
      <c r="AV144" s="13" t="s">
        <v>85</v>
      </c>
      <c r="AW144" s="13" t="s">
        <v>32</v>
      </c>
      <c r="AX144" s="13" t="s">
        <v>76</v>
      </c>
      <c r="AY144" s="239" t="s">
        <v>180</v>
      </c>
    </row>
    <row r="145" s="14" customFormat="1">
      <c r="A145" s="14"/>
      <c r="B145" s="240"/>
      <c r="C145" s="241"/>
      <c r="D145" s="230" t="s">
        <v>188</v>
      </c>
      <c r="E145" s="242" t="s">
        <v>97</v>
      </c>
      <c r="F145" s="243" t="s">
        <v>192</v>
      </c>
      <c r="G145" s="241"/>
      <c r="H145" s="244">
        <v>5.9559999999999995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188</v>
      </c>
      <c r="AU145" s="250" t="s">
        <v>85</v>
      </c>
      <c r="AV145" s="14" t="s">
        <v>186</v>
      </c>
      <c r="AW145" s="14" t="s">
        <v>32</v>
      </c>
      <c r="AX145" s="14" t="s">
        <v>81</v>
      </c>
      <c r="AY145" s="250" t="s">
        <v>180</v>
      </c>
    </row>
    <row r="146" s="2" customFormat="1" ht="24.15" customHeight="1">
      <c r="A146" s="39"/>
      <c r="B146" s="40"/>
      <c r="C146" s="214" t="s">
        <v>85</v>
      </c>
      <c r="D146" s="214" t="s">
        <v>182</v>
      </c>
      <c r="E146" s="215" t="s">
        <v>193</v>
      </c>
      <c r="F146" s="216" t="s">
        <v>194</v>
      </c>
      <c r="G146" s="217" t="s">
        <v>185</v>
      </c>
      <c r="H146" s="218">
        <v>5.9560000000000004</v>
      </c>
      <c r="I146" s="219"/>
      <c r="J146" s="220">
        <f>ROUND(I146*H146,2)</f>
        <v>0</v>
      </c>
      <c r="K146" s="221"/>
      <c r="L146" s="45"/>
      <c r="M146" s="222" t="s">
        <v>1</v>
      </c>
      <c r="N146" s="223" t="s">
        <v>41</v>
      </c>
      <c r="O146" s="92"/>
      <c r="P146" s="224">
        <f>O146*H146</f>
        <v>0</v>
      </c>
      <c r="Q146" s="224">
        <v>0</v>
      </c>
      <c r="R146" s="224">
        <f>Q146*H146</f>
        <v>0</v>
      </c>
      <c r="S146" s="224">
        <v>0.28999999999999998</v>
      </c>
      <c r="T146" s="225">
        <f>S146*H146</f>
        <v>1.7272400000000001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6" t="s">
        <v>186</v>
      </c>
      <c r="AT146" s="226" t="s">
        <v>182</v>
      </c>
      <c r="AU146" s="226" t="s">
        <v>85</v>
      </c>
      <c r="AY146" s="18" t="s">
        <v>180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81</v>
      </c>
      <c r="BK146" s="227">
        <f>ROUND(I146*H146,2)</f>
        <v>0</v>
      </c>
      <c r="BL146" s="18" t="s">
        <v>186</v>
      </c>
      <c r="BM146" s="226" t="s">
        <v>195</v>
      </c>
    </row>
    <row r="147" s="13" customFormat="1">
      <c r="A147" s="13"/>
      <c r="B147" s="228"/>
      <c r="C147" s="229"/>
      <c r="D147" s="230" t="s">
        <v>188</v>
      </c>
      <c r="E147" s="231" t="s">
        <v>1</v>
      </c>
      <c r="F147" s="232" t="s">
        <v>97</v>
      </c>
      <c r="G147" s="229"/>
      <c r="H147" s="233">
        <v>5.9560000000000004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188</v>
      </c>
      <c r="AU147" s="239" t="s">
        <v>85</v>
      </c>
      <c r="AV147" s="13" t="s">
        <v>85</v>
      </c>
      <c r="AW147" s="13" t="s">
        <v>32</v>
      </c>
      <c r="AX147" s="13" t="s">
        <v>81</v>
      </c>
      <c r="AY147" s="239" t="s">
        <v>180</v>
      </c>
    </row>
    <row r="148" s="2" customFormat="1" ht="37.8" customHeight="1">
      <c r="A148" s="39"/>
      <c r="B148" s="40"/>
      <c r="C148" s="214" t="s">
        <v>196</v>
      </c>
      <c r="D148" s="214" t="s">
        <v>182</v>
      </c>
      <c r="E148" s="215" t="s">
        <v>197</v>
      </c>
      <c r="F148" s="216" t="s">
        <v>198</v>
      </c>
      <c r="G148" s="217" t="s">
        <v>199</v>
      </c>
      <c r="H148" s="218">
        <v>0.93000000000000005</v>
      </c>
      <c r="I148" s="219"/>
      <c r="J148" s="220">
        <f>ROUND(I148*H148,2)</f>
        <v>0</v>
      </c>
      <c r="K148" s="221"/>
      <c r="L148" s="45"/>
      <c r="M148" s="222" t="s">
        <v>1</v>
      </c>
      <c r="N148" s="223" t="s">
        <v>41</v>
      </c>
      <c r="O148" s="92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6" t="s">
        <v>186</v>
      </c>
      <c r="AT148" s="226" t="s">
        <v>182</v>
      </c>
      <c r="AU148" s="226" t="s">
        <v>85</v>
      </c>
      <c r="AY148" s="18" t="s">
        <v>180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81</v>
      </c>
      <c r="BK148" s="227">
        <f>ROUND(I148*H148,2)</f>
        <v>0</v>
      </c>
      <c r="BL148" s="18" t="s">
        <v>186</v>
      </c>
      <c r="BM148" s="226" t="s">
        <v>200</v>
      </c>
    </row>
    <row r="149" s="13" customFormat="1">
      <c r="A149" s="13"/>
      <c r="B149" s="228"/>
      <c r="C149" s="229"/>
      <c r="D149" s="230" t="s">
        <v>188</v>
      </c>
      <c r="E149" s="231" t="s">
        <v>1</v>
      </c>
      <c r="F149" s="232" t="s">
        <v>100</v>
      </c>
      <c r="G149" s="229"/>
      <c r="H149" s="233">
        <v>0.93000000000000005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188</v>
      </c>
      <c r="AU149" s="239" t="s">
        <v>85</v>
      </c>
      <c r="AV149" s="13" t="s">
        <v>85</v>
      </c>
      <c r="AW149" s="13" t="s">
        <v>32</v>
      </c>
      <c r="AX149" s="13" t="s">
        <v>81</v>
      </c>
      <c r="AY149" s="239" t="s">
        <v>180</v>
      </c>
    </row>
    <row r="150" s="2" customFormat="1" ht="37.8" customHeight="1">
      <c r="A150" s="39"/>
      <c r="B150" s="40"/>
      <c r="C150" s="214" t="s">
        <v>186</v>
      </c>
      <c r="D150" s="214" t="s">
        <v>182</v>
      </c>
      <c r="E150" s="215" t="s">
        <v>201</v>
      </c>
      <c r="F150" s="216" t="s">
        <v>202</v>
      </c>
      <c r="G150" s="217" t="s">
        <v>199</v>
      </c>
      <c r="H150" s="218">
        <v>0.93000000000000005</v>
      </c>
      <c r="I150" s="219"/>
      <c r="J150" s="220">
        <f>ROUND(I150*H150,2)</f>
        <v>0</v>
      </c>
      <c r="K150" s="221"/>
      <c r="L150" s="45"/>
      <c r="M150" s="222" t="s">
        <v>1</v>
      </c>
      <c r="N150" s="223" t="s">
        <v>41</v>
      </c>
      <c r="O150" s="92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186</v>
      </c>
      <c r="AT150" s="226" t="s">
        <v>182</v>
      </c>
      <c r="AU150" s="226" t="s">
        <v>85</v>
      </c>
      <c r="AY150" s="18" t="s">
        <v>180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81</v>
      </c>
      <c r="BK150" s="227">
        <f>ROUND(I150*H150,2)</f>
        <v>0</v>
      </c>
      <c r="BL150" s="18" t="s">
        <v>186</v>
      </c>
      <c r="BM150" s="226" t="s">
        <v>203</v>
      </c>
    </row>
    <row r="151" s="13" customFormat="1">
      <c r="A151" s="13"/>
      <c r="B151" s="228"/>
      <c r="C151" s="229"/>
      <c r="D151" s="230" t="s">
        <v>188</v>
      </c>
      <c r="E151" s="231" t="s">
        <v>100</v>
      </c>
      <c r="F151" s="232" t="s">
        <v>101</v>
      </c>
      <c r="G151" s="229"/>
      <c r="H151" s="233">
        <v>0.93000000000000005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188</v>
      </c>
      <c r="AU151" s="239" t="s">
        <v>85</v>
      </c>
      <c r="AV151" s="13" t="s">
        <v>85</v>
      </c>
      <c r="AW151" s="13" t="s">
        <v>32</v>
      </c>
      <c r="AX151" s="13" t="s">
        <v>81</v>
      </c>
      <c r="AY151" s="239" t="s">
        <v>180</v>
      </c>
    </row>
    <row r="152" s="2" customFormat="1" ht="24.15" customHeight="1">
      <c r="A152" s="39"/>
      <c r="B152" s="40"/>
      <c r="C152" s="214" t="s">
        <v>204</v>
      </c>
      <c r="D152" s="214" t="s">
        <v>182</v>
      </c>
      <c r="E152" s="215" t="s">
        <v>205</v>
      </c>
      <c r="F152" s="216" t="s">
        <v>206</v>
      </c>
      <c r="G152" s="217" t="s">
        <v>199</v>
      </c>
      <c r="H152" s="218">
        <v>0.93000000000000005</v>
      </c>
      <c r="I152" s="219"/>
      <c r="J152" s="220">
        <f>ROUND(I152*H152,2)</f>
        <v>0</v>
      </c>
      <c r="K152" s="221"/>
      <c r="L152" s="45"/>
      <c r="M152" s="222" t="s">
        <v>1</v>
      </c>
      <c r="N152" s="223" t="s">
        <v>41</v>
      </c>
      <c r="O152" s="92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186</v>
      </c>
      <c r="AT152" s="226" t="s">
        <v>182</v>
      </c>
      <c r="AU152" s="226" t="s">
        <v>85</v>
      </c>
      <c r="AY152" s="18" t="s">
        <v>180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81</v>
      </c>
      <c r="BK152" s="227">
        <f>ROUND(I152*H152,2)</f>
        <v>0</v>
      </c>
      <c r="BL152" s="18" t="s">
        <v>186</v>
      </c>
      <c r="BM152" s="226" t="s">
        <v>207</v>
      </c>
    </row>
    <row r="153" s="13" customFormat="1">
      <c r="A153" s="13"/>
      <c r="B153" s="228"/>
      <c r="C153" s="229"/>
      <c r="D153" s="230" t="s">
        <v>188</v>
      </c>
      <c r="E153" s="231" t="s">
        <v>1</v>
      </c>
      <c r="F153" s="232" t="s">
        <v>100</v>
      </c>
      <c r="G153" s="229"/>
      <c r="H153" s="233">
        <v>0.93000000000000005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188</v>
      </c>
      <c r="AU153" s="239" t="s">
        <v>85</v>
      </c>
      <c r="AV153" s="13" t="s">
        <v>85</v>
      </c>
      <c r="AW153" s="13" t="s">
        <v>32</v>
      </c>
      <c r="AX153" s="13" t="s">
        <v>81</v>
      </c>
      <c r="AY153" s="239" t="s">
        <v>180</v>
      </c>
    </row>
    <row r="154" s="2" customFormat="1" ht="33" customHeight="1">
      <c r="A154" s="39"/>
      <c r="B154" s="40"/>
      <c r="C154" s="214" t="s">
        <v>208</v>
      </c>
      <c r="D154" s="214" t="s">
        <v>182</v>
      </c>
      <c r="E154" s="215" t="s">
        <v>209</v>
      </c>
      <c r="F154" s="216" t="s">
        <v>210</v>
      </c>
      <c r="G154" s="217" t="s">
        <v>211</v>
      </c>
      <c r="H154" s="218">
        <v>1.7270000000000001</v>
      </c>
      <c r="I154" s="219"/>
      <c r="J154" s="220">
        <f>ROUND(I154*H154,2)</f>
        <v>0</v>
      </c>
      <c r="K154" s="221"/>
      <c r="L154" s="45"/>
      <c r="M154" s="222" t="s">
        <v>1</v>
      </c>
      <c r="N154" s="223" t="s">
        <v>41</v>
      </c>
      <c r="O154" s="92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186</v>
      </c>
      <c r="AT154" s="226" t="s">
        <v>182</v>
      </c>
      <c r="AU154" s="226" t="s">
        <v>85</v>
      </c>
      <c r="AY154" s="18" t="s">
        <v>180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81</v>
      </c>
      <c r="BK154" s="227">
        <f>ROUND(I154*H154,2)</f>
        <v>0</v>
      </c>
      <c r="BL154" s="18" t="s">
        <v>186</v>
      </c>
      <c r="BM154" s="226" t="s">
        <v>212</v>
      </c>
    </row>
    <row r="155" s="13" customFormat="1">
      <c r="A155" s="13"/>
      <c r="B155" s="228"/>
      <c r="C155" s="229"/>
      <c r="D155" s="230" t="s">
        <v>188</v>
      </c>
      <c r="E155" s="231" t="s">
        <v>1</v>
      </c>
      <c r="F155" s="232" t="s">
        <v>213</v>
      </c>
      <c r="G155" s="229"/>
      <c r="H155" s="233">
        <v>1.7270000000000001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188</v>
      </c>
      <c r="AU155" s="239" t="s">
        <v>85</v>
      </c>
      <c r="AV155" s="13" t="s">
        <v>85</v>
      </c>
      <c r="AW155" s="13" t="s">
        <v>32</v>
      </c>
      <c r="AX155" s="13" t="s">
        <v>81</v>
      </c>
      <c r="AY155" s="239" t="s">
        <v>180</v>
      </c>
    </row>
    <row r="156" s="2" customFormat="1" ht="16.5" customHeight="1">
      <c r="A156" s="39"/>
      <c r="B156" s="40"/>
      <c r="C156" s="214" t="s">
        <v>214</v>
      </c>
      <c r="D156" s="214" t="s">
        <v>182</v>
      </c>
      <c r="E156" s="215" t="s">
        <v>215</v>
      </c>
      <c r="F156" s="216" t="s">
        <v>216</v>
      </c>
      <c r="G156" s="217" t="s">
        <v>199</v>
      </c>
      <c r="H156" s="218">
        <v>0.93000000000000005</v>
      </c>
      <c r="I156" s="219"/>
      <c r="J156" s="220">
        <f>ROUND(I156*H156,2)</f>
        <v>0</v>
      </c>
      <c r="K156" s="221"/>
      <c r="L156" s="45"/>
      <c r="M156" s="222" t="s">
        <v>1</v>
      </c>
      <c r="N156" s="223" t="s">
        <v>41</v>
      </c>
      <c r="O156" s="9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186</v>
      </c>
      <c r="AT156" s="226" t="s">
        <v>182</v>
      </c>
      <c r="AU156" s="226" t="s">
        <v>85</v>
      </c>
      <c r="AY156" s="18" t="s">
        <v>180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81</v>
      </c>
      <c r="BK156" s="227">
        <f>ROUND(I156*H156,2)</f>
        <v>0</v>
      </c>
      <c r="BL156" s="18" t="s">
        <v>186</v>
      </c>
      <c r="BM156" s="226" t="s">
        <v>217</v>
      </c>
    </row>
    <row r="157" s="13" customFormat="1">
      <c r="A157" s="13"/>
      <c r="B157" s="228"/>
      <c r="C157" s="229"/>
      <c r="D157" s="230" t="s">
        <v>188</v>
      </c>
      <c r="E157" s="231" t="s">
        <v>1</v>
      </c>
      <c r="F157" s="232" t="s">
        <v>100</v>
      </c>
      <c r="G157" s="229"/>
      <c r="H157" s="233">
        <v>0.93000000000000005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188</v>
      </c>
      <c r="AU157" s="239" t="s">
        <v>85</v>
      </c>
      <c r="AV157" s="13" t="s">
        <v>85</v>
      </c>
      <c r="AW157" s="13" t="s">
        <v>32</v>
      </c>
      <c r="AX157" s="13" t="s">
        <v>81</v>
      </c>
      <c r="AY157" s="239" t="s">
        <v>180</v>
      </c>
    </row>
    <row r="158" s="12" customFormat="1" ht="22.8" customHeight="1">
      <c r="A158" s="12"/>
      <c r="B158" s="198"/>
      <c r="C158" s="199"/>
      <c r="D158" s="200" t="s">
        <v>75</v>
      </c>
      <c r="E158" s="212" t="s">
        <v>85</v>
      </c>
      <c r="F158" s="212" t="s">
        <v>218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SUM(P159:P164)</f>
        <v>0</v>
      </c>
      <c r="Q158" s="206"/>
      <c r="R158" s="207">
        <f>SUM(R159:R164)</f>
        <v>0.82798265999999998</v>
      </c>
      <c r="S158" s="206"/>
      <c r="T158" s="208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81</v>
      </c>
      <c r="AT158" s="210" t="s">
        <v>75</v>
      </c>
      <c r="AU158" s="210" t="s">
        <v>81</v>
      </c>
      <c r="AY158" s="209" t="s">
        <v>180</v>
      </c>
      <c r="BK158" s="211">
        <f>SUM(BK159:BK164)</f>
        <v>0</v>
      </c>
    </row>
    <row r="159" s="2" customFormat="1" ht="16.5" customHeight="1">
      <c r="A159" s="39"/>
      <c r="B159" s="40"/>
      <c r="C159" s="214" t="s">
        <v>219</v>
      </c>
      <c r="D159" s="214" t="s">
        <v>182</v>
      </c>
      <c r="E159" s="215" t="s">
        <v>220</v>
      </c>
      <c r="F159" s="216" t="s">
        <v>221</v>
      </c>
      <c r="G159" s="217" t="s">
        <v>199</v>
      </c>
      <c r="H159" s="218">
        <v>0.33500000000000002</v>
      </c>
      <c r="I159" s="219"/>
      <c r="J159" s="220">
        <f>ROUND(I159*H159,2)</f>
        <v>0</v>
      </c>
      <c r="K159" s="221"/>
      <c r="L159" s="45"/>
      <c r="M159" s="222" t="s">
        <v>1</v>
      </c>
      <c r="N159" s="223" t="s">
        <v>41</v>
      </c>
      <c r="O159" s="92"/>
      <c r="P159" s="224">
        <f>O159*H159</f>
        <v>0</v>
      </c>
      <c r="Q159" s="224">
        <v>2.45329</v>
      </c>
      <c r="R159" s="224">
        <f>Q159*H159</f>
        <v>0.82185215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186</v>
      </c>
      <c r="AT159" s="226" t="s">
        <v>182</v>
      </c>
      <c r="AU159" s="226" t="s">
        <v>85</v>
      </c>
      <c r="AY159" s="18" t="s">
        <v>180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81</v>
      </c>
      <c r="BK159" s="227">
        <f>ROUND(I159*H159,2)</f>
        <v>0</v>
      </c>
      <c r="BL159" s="18" t="s">
        <v>186</v>
      </c>
      <c r="BM159" s="226" t="s">
        <v>222</v>
      </c>
    </row>
    <row r="160" s="15" customFormat="1">
      <c r="A160" s="15"/>
      <c r="B160" s="251"/>
      <c r="C160" s="252"/>
      <c r="D160" s="230" t="s">
        <v>188</v>
      </c>
      <c r="E160" s="253" t="s">
        <v>1</v>
      </c>
      <c r="F160" s="254" t="s">
        <v>223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0" t="s">
        <v>188</v>
      </c>
      <c r="AU160" s="260" t="s">
        <v>85</v>
      </c>
      <c r="AV160" s="15" t="s">
        <v>81</v>
      </c>
      <c r="AW160" s="15" t="s">
        <v>32</v>
      </c>
      <c r="AX160" s="15" t="s">
        <v>76</v>
      </c>
      <c r="AY160" s="260" t="s">
        <v>180</v>
      </c>
    </row>
    <row r="161" s="13" customFormat="1">
      <c r="A161" s="13"/>
      <c r="B161" s="228"/>
      <c r="C161" s="229"/>
      <c r="D161" s="230" t="s">
        <v>188</v>
      </c>
      <c r="E161" s="231" t="s">
        <v>1</v>
      </c>
      <c r="F161" s="232" t="s">
        <v>224</v>
      </c>
      <c r="G161" s="229"/>
      <c r="H161" s="233">
        <v>0.33500000000000002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188</v>
      </c>
      <c r="AU161" s="239" t="s">
        <v>85</v>
      </c>
      <c r="AV161" s="13" t="s">
        <v>85</v>
      </c>
      <c r="AW161" s="13" t="s">
        <v>32</v>
      </c>
      <c r="AX161" s="13" t="s">
        <v>81</v>
      </c>
      <c r="AY161" s="239" t="s">
        <v>180</v>
      </c>
    </row>
    <row r="162" s="2" customFormat="1" ht="16.5" customHeight="1">
      <c r="A162" s="39"/>
      <c r="B162" s="40"/>
      <c r="C162" s="214" t="s">
        <v>225</v>
      </c>
      <c r="D162" s="214" t="s">
        <v>182</v>
      </c>
      <c r="E162" s="215" t="s">
        <v>226</v>
      </c>
      <c r="F162" s="216" t="s">
        <v>227</v>
      </c>
      <c r="G162" s="217" t="s">
        <v>185</v>
      </c>
      <c r="H162" s="218">
        <v>2.2789999999999999</v>
      </c>
      <c r="I162" s="219"/>
      <c r="J162" s="220">
        <f>ROUND(I162*H162,2)</f>
        <v>0</v>
      </c>
      <c r="K162" s="221"/>
      <c r="L162" s="45"/>
      <c r="M162" s="222" t="s">
        <v>1</v>
      </c>
      <c r="N162" s="223" t="s">
        <v>41</v>
      </c>
      <c r="O162" s="92"/>
      <c r="P162" s="224">
        <f>O162*H162</f>
        <v>0</v>
      </c>
      <c r="Q162" s="224">
        <v>0.0026900000000000001</v>
      </c>
      <c r="R162" s="224">
        <f>Q162*H162</f>
        <v>0.0061305099999999996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186</v>
      </c>
      <c r="AT162" s="226" t="s">
        <v>182</v>
      </c>
      <c r="AU162" s="226" t="s">
        <v>85</v>
      </c>
      <c r="AY162" s="18" t="s">
        <v>180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81</v>
      </c>
      <c r="BK162" s="227">
        <f>ROUND(I162*H162,2)</f>
        <v>0</v>
      </c>
      <c r="BL162" s="18" t="s">
        <v>186</v>
      </c>
      <c r="BM162" s="226" t="s">
        <v>228</v>
      </c>
    </row>
    <row r="163" s="13" customFormat="1">
      <c r="A163" s="13"/>
      <c r="B163" s="228"/>
      <c r="C163" s="229"/>
      <c r="D163" s="230" t="s">
        <v>188</v>
      </c>
      <c r="E163" s="231" t="s">
        <v>1</v>
      </c>
      <c r="F163" s="232" t="s">
        <v>229</v>
      </c>
      <c r="G163" s="229"/>
      <c r="H163" s="233">
        <v>2.2789999999999999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188</v>
      </c>
      <c r="AU163" s="239" t="s">
        <v>85</v>
      </c>
      <c r="AV163" s="13" t="s">
        <v>85</v>
      </c>
      <c r="AW163" s="13" t="s">
        <v>32</v>
      </c>
      <c r="AX163" s="13" t="s">
        <v>81</v>
      </c>
      <c r="AY163" s="239" t="s">
        <v>180</v>
      </c>
    </row>
    <row r="164" s="2" customFormat="1" ht="16.5" customHeight="1">
      <c r="A164" s="39"/>
      <c r="B164" s="40"/>
      <c r="C164" s="214" t="s">
        <v>230</v>
      </c>
      <c r="D164" s="214" t="s">
        <v>182</v>
      </c>
      <c r="E164" s="215" t="s">
        <v>231</v>
      </c>
      <c r="F164" s="216" t="s">
        <v>232</v>
      </c>
      <c r="G164" s="217" t="s">
        <v>185</v>
      </c>
      <c r="H164" s="218">
        <v>2.2789999999999999</v>
      </c>
      <c r="I164" s="219"/>
      <c r="J164" s="220">
        <f>ROUND(I164*H164,2)</f>
        <v>0</v>
      </c>
      <c r="K164" s="221"/>
      <c r="L164" s="45"/>
      <c r="M164" s="222" t="s">
        <v>1</v>
      </c>
      <c r="N164" s="223" t="s">
        <v>41</v>
      </c>
      <c r="O164" s="92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186</v>
      </c>
      <c r="AT164" s="226" t="s">
        <v>182</v>
      </c>
      <c r="AU164" s="226" t="s">
        <v>85</v>
      </c>
      <c r="AY164" s="18" t="s">
        <v>180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81</v>
      </c>
      <c r="BK164" s="227">
        <f>ROUND(I164*H164,2)</f>
        <v>0</v>
      </c>
      <c r="BL164" s="18" t="s">
        <v>186</v>
      </c>
      <c r="BM164" s="226" t="s">
        <v>233</v>
      </c>
    </row>
    <row r="165" s="12" customFormat="1" ht="22.8" customHeight="1">
      <c r="A165" s="12"/>
      <c r="B165" s="198"/>
      <c r="C165" s="199"/>
      <c r="D165" s="200" t="s">
        <v>75</v>
      </c>
      <c r="E165" s="212" t="s">
        <v>204</v>
      </c>
      <c r="F165" s="212" t="s">
        <v>234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SUM(P166:P172)</f>
        <v>0</v>
      </c>
      <c r="Q165" s="206"/>
      <c r="R165" s="207">
        <f>SUM(R166:R172)</f>
        <v>2.8879807200000003</v>
      </c>
      <c r="S165" s="206"/>
      <c r="T165" s="208">
        <f>SUM(T166:T172)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81</v>
      </c>
      <c r="AT165" s="210" t="s">
        <v>75</v>
      </c>
      <c r="AU165" s="210" t="s">
        <v>81</v>
      </c>
      <c r="AY165" s="209" t="s">
        <v>180</v>
      </c>
      <c r="BK165" s="211">
        <f>SUM(BK166:BK172)</f>
        <v>0</v>
      </c>
    </row>
    <row r="166" s="2" customFormat="1" ht="16.5" customHeight="1">
      <c r="A166" s="39"/>
      <c r="B166" s="40"/>
      <c r="C166" s="214" t="s">
        <v>235</v>
      </c>
      <c r="D166" s="214" t="s">
        <v>182</v>
      </c>
      <c r="E166" s="215" t="s">
        <v>236</v>
      </c>
      <c r="F166" s="216" t="s">
        <v>237</v>
      </c>
      <c r="G166" s="217" t="s">
        <v>185</v>
      </c>
      <c r="H166" s="218">
        <v>5.9560000000000004</v>
      </c>
      <c r="I166" s="219"/>
      <c r="J166" s="220">
        <f>ROUND(I166*H166,2)</f>
        <v>0</v>
      </c>
      <c r="K166" s="221"/>
      <c r="L166" s="45"/>
      <c r="M166" s="222" t="s">
        <v>1</v>
      </c>
      <c r="N166" s="223" t="s">
        <v>41</v>
      </c>
      <c r="O166" s="92"/>
      <c r="P166" s="224">
        <f>O166*H166</f>
        <v>0</v>
      </c>
      <c r="Q166" s="224">
        <v>0.34499999999999997</v>
      </c>
      <c r="R166" s="224">
        <f>Q166*H166</f>
        <v>2.0548199999999999</v>
      </c>
      <c r="S166" s="224">
        <v>0</v>
      </c>
      <c r="T166" s="22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6" t="s">
        <v>186</v>
      </c>
      <c r="AT166" s="226" t="s">
        <v>182</v>
      </c>
      <c r="AU166" s="226" t="s">
        <v>85</v>
      </c>
      <c r="AY166" s="18" t="s">
        <v>180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81</v>
      </c>
      <c r="BK166" s="227">
        <f>ROUND(I166*H166,2)</f>
        <v>0</v>
      </c>
      <c r="BL166" s="18" t="s">
        <v>186</v>
      </c>
      <c r="BM166" s="226" t="s">
        <v>238</v>
      </c>
    </row>
    <row r="167" s="13" customFormat="1">
      <c r="A167" s="13"/>
      <c r="B167" s="228"/>
      <c r="C167" s="229"/>
      <c r="D167" s="230" t="s">
        <v>188</v>
      </c>
      <c r="E167" s="231" t="s">
        <v>1</v>
      </c>
      <c r="F167" s="232" t="s">
        <v>97</v>
      </c>
      <c r="G167" s="229"/>
      <c r="H167" s="233">
        <v>5.9560000000000004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188</v>
      </c>
      <c r="AU167" s="239" t="s">
        <v>85</v>
      </c>
      <c r="AV167" s="13" t="s">
        <v>85</v>
      </c>
      <c r="AW167" s="13" t="s">
        <v>32</v>
      </c>
      <c r="AX167" s="13" t="s">
        <v>81</v>
      </c>
      <c r="AY167" s="239" t="s">
        <v>180</v>
      </c>
    </row>
    <row r="168" s="2" customFormat="1" ht="24.15" customHeight="1">
      <c r="A168" s="39"/>
      <c r="B168" s="40"/>
      <c r="C168" s="214" t="s">
        <v>239</v>
      </c>
      <c r="D168" s="214" t="s">
        <v>182</v>
      </c>
      <c r="E168" s="215" t="s">
        <v>240</v>
      </c>
      <c r="F168" s="216" t="s">
        <v>241</v>
      </c>
      <c r="G168" s="217" t="s">
        <v>185</v>
      </c>
      <c r="H168" s="218">
        <v>5.9560000000000004</v>
      </c>
      <c r="I168" s="219"/>
      <c r="J168" s="220">
        <f>ROUND(I168*H168,2)</f>
        <v>0</v>
      </c>
      <c r="K168" s="221"/>
      <c r="L168" s="45"/>
      <c r="M168" s="222" t="s">
        <v>1</v>
      </c>
      <c r="N168" s="223" t="s">
        <v>41</v>
      </c>
      <c r="O168" s="92"/>
      <c r="P168" s="224">
        <f>O168*H168</f>
        <v>0</v>
      </c>
      <c r="Q168" s="224">
        <v>0.10362</v>
      </c>
      <c r="R168" s="224">
        <f>Q168*H168</f>
        <v>0.61716072000000011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186</v>
      </c>
      <c r="AT168" s="226" t="s">
        <v>182</v>
      </c>
      <c r="AU168" s="226" t="s">
        <v>85</v>
      </c>
      <c r="AY168" s="18" t="s">
        <v>180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81</v>
      </c>
      <c r="BK168" s="227">
        <f>ROUND(I168*H168,2)</f>
        <v>0</v>
      </c>
      <c r="BL168" s="18" t="s">
        <v>186</v>
      </c>
      <c r="BM168" s="226" t="s">
        <v>242</v>
      </c>
    </row>
    <row r="169" s="13" customFormat="1">
      <c r="A169" s="13"/>
      <c r="B169" s="228"/>
      <c r="C169" s="229"/>
      <c r="D169" s="230" t="s">
        <v>188</v>
      </c>
      <c r="E169" s="231" t="s">
        <v>1</v>
      </c>
      <c r="F169" s="232" t="s">
        <v>97</v>
      </c>
      <c r="G169" s="229"/>
      <c r="H169" s="233">
        <v>5.9560000000000004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188</v>
      </c>
      <c r="AU169" s="239" t="s">
        <v>85</v>
      </c>
      <c r="AV169" s="13" t="s">
        <v>85</v>
      </c>
      <c r="AW169" s="13" t="s">
        <v>32</v>
      </c>
      <c r="AX169" s="13" t="s">
        <v>81</v>
      </c>
      <c r="AY169" s="239" t="s">
        <v>180</v>
      </c>
    </row>
    <row r="170" s="2" customFormat="1" ht="16.5" customHeight="1">
      <c r="A170" s="39"/>
      <c r="B170" s="40"/>
      <c r="C170" s="261" t="s">
        <v>243</v>
      </c>
      <c r="D170" s="261" t="s">
        <v>244</v>
      </c>
      <c r="E170" s="262" t="s">
        <v>245</v>
      </c>
      <c r="F170" s="263" t="s">
        <v>246</v>
      </c>
      <c r="G170" s="264" t="s">
        <v>185</v>
      </c>
      <c r="H170" s="265">
        <v>1</v>
      </c>
      <c r="I170" s="266"/>
      <c r="J170" s="267">
        <f>ROUND(I170*H170,2)</f>
        <v>0</v>
      </c>
      <c r="K170" s="268"/>
      <c r="L170" s="269"/>
      <c r="M170" s="270" t="s">
        <v>1</v>
      </c>
      <c r="N170" s="271" t="s">
        <v>41</v>
      </c>
      <c r="O170" s="92"/>
      <c r="P170" s="224">
        <f>O170*H170</f>
        <v>0</v>
      </c>
      <c r="Q170" s="224">
        <v>0.216</v>
      </c>
      <c r="R170" s="224">
        <f>Q170*H170</f>
        <v>0.216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219</v>
      </c>
      <c r="AT170" s="226" t="s">
        <v>244</v>
      </c>
      <c r="AU170" s="226" t="s">
        <v>85</v>
      </c>
      <c r="AY170" s="18" t="s">
        <v>180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81</v>
      </c>
      <c r="BK170" s="227">
        <f>ROUND(I170*H170,2)</f>
        <v>0</v>
      </c>
      <c r="BL170" s="18" t="s">
        <v>186</v>
      </c>
      <c r="BM170" s="226" t="s">
        <v>247</v>
      </c>
    </row>
    <row r="171" s="15" customFormat="1">
      <c r="A171" s="15"/>
      <c r="B171" s="251"/>
      <c r="C171" s="252"/>
      <c r="D171" s="230" t="s">
        <v>188</v>
      </c>
      <c r="E171" s="253" t="s">
        <v>1</v>
      </c>
      <c r="F171" s="254" t="s">
        <v>248</v>
      </c>
      <c r="G171" s="252"/>
      <c r="H171" s="253" t="s">
        <v>1</v>
      </c>
      <c r="I171" s="255"/>
      <c r="J171" s="252"/>
      <c r="K171" s="252"/>
      <c r="L171" s="256"/>
      <c r="M171" s="257"/>
      <c r="N171" s="258"/>
      <c r="O171" s="258"/>
      <c r="P171" s="258"/>
      <c r="Q171" s="258"/>
      <c r="R171" s="258"/>
      <c r="S171" s="258"/>
      <c r="T171" s="25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0" t="s">
        <v>188</v>
      </c>
      <c r="AU171" s="260" t="s">
        <v>85</v>
      </c>
      <c r="AV171" s="15" t="s">
        <v>81</v>
      </c>
      <c r="AW171" s="15" t="s">
        <v>32</v>
      </c>
      <c r="AX171" s="15" t="s">
        <v>76</v>
      </c>
      <c r="AY171" s="260" t="s">
        <v>180</v>
      </c>
    </row>
    <row r="172" s="13" customFormat="1">
      <c r="A172" s="13"/>
      <c r="B172" s="228"/>
      <c r="C172" s="229"/>
      <c r="D172" s="230" t="s">
        <v>188</v>
      </c>
      <c r="E172" s="231" t="s">
        <v>1</v>
      </c>
      <c r="F172" s="232" t="s">
        <v>81</v>
      </c>
      <c r="G172" s="229"/>
      <c r="H172" s="233">
        <v>1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188</v>
      </c>
      <c r="AU172" s="239" t="s">
        <v>85</v>
      </c>
      <c r="AV172" s="13" t="s">
        <v>85</v>
      </c>
      <c r="AW172" s="13" t="s">
        <v>32</v>
      </c>
      <c r="AX172" s="13" t="s">
        <v>81</v>
      </c>
      <c r="AY172" s="239" t="s">
        <v>180</v>
      </c>
    </row>
    <row r="173" s="12" customFormat="1" ht="22.8" customHeight="1">
      <c r="A173" s="12"/>
      <c r="B173" s="198"/>
      <c r="C173" s="199"/>
      <c r="D173" s="200" t="s">
        <v>75</v>
      </c>
      <c r="E173" s="212" t="s">
        <v>208</v>
      </c>
      <c r="F173" s="212" t="s">
        <v>249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SUM(P174:P310)</f>
        <v>0</v>
      </c>
      <c r="Q173" s="206"/>
      <c r="R173" s="207">
        <f>SUM(R174:R310)</f>
        <v>8.4308486699999996</v>
      </c>
      <c r="S173" s="206"/>
      <c r="T173" s="208">
        <f>SUM(T174:T310)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81</v>
      </c>
      <c r="AT173" s="210" t="s">
        <v>75</v>
      </c>
      <c r="AU173" s="210" t="s">
        <v>81</v>
      </c>
      <c r="AY173" s="209" t="s">
        <v>180</v>
      </c>
      <c r="BK173" s="211">
        <f>SUM(BK174:BK310)</f>
        <v>0</v>
      </c>
    </row>
    <row r="174" s="2" customFormat="1" ht="24.15" customHeight="1">
      <c r="A174" s="39"/>
      <c r="B174" s="40"/>
      <c r="C174" s="214" t="s">
        <v>250</v>
      </c>
      <c r="D174" s="214" t="s">
        <v>182</v>
      </c>
      <c r="E174" s="215" t="s">
        <v>251</v>
      </c>
      <c r="F174" s="216" t="s">
        <v>252</v>
      </c>
      <c r="G174" s="217" t="s">
        <v>185</v>
      </c>
      <c r="H174" s="218">
        <v>32.067</v>
      </c>
      <c r="I174" s="219"/>
      <c r="J174" s="220">
        <f>ROUND(I174*H174,2)</f>
        <v>0</v>
      </c>
      <c r="K174" s="221"/>
      <c r="L174" s="45"/>
      <c r="M174" s="222" t="s">
        <v>1</v>
      </c>
      <c r="N174" s="223" t="s">
        <v>41</v>
      </c>
      <c r="O174" s="92"/>
      <c r="P174" s="224">
        <f>O174*H174</f>
        <v>0</v>
      </c>
      <c r="Q174" s="224">
        <v>0.0073499999999999998</v>
      </c>
      <c r="R174" s="224">
        <f>Q174*H174</f>
        <v>0.23569245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186</v>
      </c>
      <c r="AT174" s="226" t="s">
        <v>182</v>
      </c>
      <c r="AU174" s="226" t="s">
        <v>85</v>
      </c>
      <c r="AY174" s="18" t="s">
        <v>180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81</v>
      </c>
      <c r="BK174" s="227">
        <f>ROUND(I174*H174,2)</f>
        <v>0</v>
      </c>
      <c r="BL174" s="18" t="s">
        <v>186</v>
      </c>
      <c r="BM174" s="226" t="s">
        <v>253</v>
      </c>
    </row>
    <row r="175" s="15" customFormat="1">
      <c r="A175" s="15"/>
      <c r="B175" s="251"/>
      <c r="C175" s="252"/>
      <c r="D175" s="230" t="s">
        <v>188</v>
      </c>
      <c r="E175" s="253" t="s">
        <v>1</v>
      </c>
      <c r="F175" s="254" t="s">
        <v>254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188</v>
      </c>
      <c r="AU175" s="260" t="s">
        <v>85</v>
      </c>
      <c r="AV175" s="15" t="s">
        <v>81</v>
      </c>
      <c r="AW175" s="15" t="s">
        <v>32</v>
      </c>
      <c r="AX175" s="15" t="s">
        <v>76</v>
      </c>
      <c r="AY175" s="260" t="s">
        <v>180</v>
      </c>
    </row>
    <row r="176" s="13" customFormat="1">
      <c r="A176" s="13"/>
      <c r="B176" s="228"/>
      <c r="C176" s="229"/>
      <c r="D176" s="230" t="s">
        <v>188</v>
      </c>
      <c r="E176" s="231" t="s">
        <v>1</v>
      </c>
      <c r="F176" s="232" t="s">
        <v>119</v>
      </c>
      <c r="G176" s="229"/>
      <c r="H176" s="233">
        <v>26.032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188</v>
      </c>
      <c r="AU176" s="239" t="s">
        <v>85</v>
      </c>
      <c r="AV176" s="13" t="s">
        <v>85</v>
      </c>
      <c r="AW176" s="13" t="s">
        <v>32</v>
      </c>
      <c r="AX176" s="13" t="s">
        <v>76</v>
      </c>
      <c r="AY176" s="239" t="s">
        <v>180</v>
      </c>
    </row>
    <row r="177" s="15" customFormat="1">
      <c r="A177" s="15"/>
      <c r="B177" s="251"/>
      <c r="C177" s="252"/>
      <c r="D177" s="230" t="s">
        <v>188</v>
      </c>
      <c r="E177" s="253" t="s">
        <v>1</v>
      </c>
      <c r="F177" s="254" t="s">
        <v>255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0" t="s">
        <v>188</v>
      </c>
      <c r="AU177" s="260" t="s">
        <v>85</v>
      </c>
      <c r="AV177" s="15" t="s">
        <v>81</v>
      </c>
      <c r="AW177" s="15" t="s">
        <v>32</v>
      </c>
      <c r="AX177" s="15" t="s">
        <v>76</v>
      </c>
      <c r="AY177" s="260" t="s">
        <v>180</v>
      </c>
    </row>
    <row r="178" s="13" customFormat="1">
      <c r="A178" s="13"/>
      <c r="B178" s="228"/>
      <c r="C178" s="229"/>
      <c r="D178" s="230" t="s">
        <v>188</v>
      </c>
      <c r="E178" s="231" t="s">
        <v>1</v>
      </c>
      <c r="F178" s="232" t="s">
        <v>122</v>
      </c>
      <c r="G178" s="229"/>
      <c r="H178" s="233">
        <v>6.0350000000000001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188</v>
      </c>
      <c r="AU178" s="239" t="s">
        <v>85</v>
      </c>
      <c r="AV178" s="13" t="s">
        <v>85</v>
      </c>
      <c r="AW178" s="13" t="s">
        <v>32</v>
      </c>
      <c r="AX178" s="13" t="s">
        <v>76</v>
      </c>
      <c r="AY178" s="239" t="s">
        <v>180</v>
      </c>
    </row>
    <row r="179" s="14" customFormat="1">
      <c r="A179" s="14"/>
      <c r="B179" s="240"/>
      <c r="C179" s="241"/>
      <c r="D179" s="230" t="s">
        <v>188</v>
      </c>
      <c r="E179" s="242" t="s">
        <v>1</v>
      </c>
      <c r="F179" s="243" t="s">
        <v>192</v>
      </c>
      <c r="G179" s="241"/>
      <c r="H179" s="244">
        <v>32.067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188</v>
      </c>
      <c r="AU179" s="250" t="s">
        <v>85</v>
      </c>
      <c r="AV179" s="14" t="s">
        <v>186</v>
      </c>
      <c r="AW179" s="14" t="s">
        <v>32</v>
      </c>
      <c r="AX179" s="14" t="s">
        <v>81</v>
      </c>
      <c r="AY179" s="250" t="s">
        <v>180</v>
      </c>
    </row>
    <row r="180" s="2" customFormat="1" ht="24.15" customHeight="1">
      <c r="A180" s="39"/>
      <c r="B180" s="40"/>
      <c r="C180" s="214" t="s">
        <v>8</v>
      </c>
      <c r="D180" s="214" t="s">
        <v>182</v>
      </c>
      <c r="E180" s="215" t="s">
        <v>256</v>
      </c>
      <c r="F180" s="216" t="s">
        <v>257</v>
      </c>
      <c r="G180" s="217" t="s">
        <v>185</v>
      </c>
      <c r="H180" s="218">
        <v>6.0350000000000001</v>
      </c>
      <c r="I180" s="219"/>
      <c r="J180" s="220">
        <f>ROUND(I180*H180,2)</f>
        <v>0</v>
      </c>
      <c r="K180" s="221"/>
      <c r="L180" s="45"/>
      <c r="M180" s="222" t="s">
        <v>1</v>
      </c>
      <c r="N180" s="223" t="s">
        <v>41</v>
      </c>
      <c r="O180" s="92"/>
      <c r="P180" s="224">
        <f>O180*H180</f>
        <v>0</v>
      </c>
      <c r="Q180" s="224">
        <v>0.030450000000000001</v>
      </c>
      <c r="R180" s="224">
        <f>Q180*H180</f>
        <v>0.18376575000000001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186</v>
      </c>
      <c r="AT180" s="226" t="s">
        <v>182</v>
      </c>
      <c r="AU180" s="226" t="s">
        <v>85</v>
      </c>
      <c r="AY180" s="18" t="s">
        <v>180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81</v>
      </c>
      <c r="BK180" s="227">
        <f>ROUND(I180*H180,2)</f>
        <v>0</v>
      </c>
      <c r="BL180" s="18" t="s">
        <v>186</v>
      </c>
      <c r="BM180" s="226" t="s">
        <v>258</v>
      </c>
    </row>
    <row r="181" s="15" customFormat="1">
      <c r="A181" s="15"/>
      <c r="B181" s="251"/>
      <c r="C181" s="252"/>
      <c r="D181" s="230" t="s">
        <v>188</v>
      </c>
      <c r="E181" s="253" t="s">
        <v>1</v>
      </c>
      <c r="F181" s="254" t="s">
        <v>259</v>
      </c>
      <c r="G181" s="252"/>
      <c r="H181" s="253" t="s">
        <v>1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0" t="s">
        <v>188</v>
      </c>
      <c r="AU181" s="260" t="s">
        <v>85</v>
      </c>
      <c r="AV181" s="15" t="s">
        <v>81</v>
      </c>
      <c r="AW181" s="15" t="s">
        <v>32</v>
      </c>
      <c r="AX181" s="15" t="s">
        <v>76</v>
      </c>
      <c r="AY181" s="260" t="s">
        <v>180</v>
      </c>
    </row>
    <row r="182" s="13" customFormat="1">
      <c r="A182" s="13"/>
      <c r="B182" s="228"/>
      <c r="C182" s="229"/>
      <c r="D182" s="230" t="s">
        <v>188</v>
      </c>
      <c r="E182" s="231" t="s">
        <v>1</v>
      </c>
      <c r="F182" s="232" t="s">
        <v>122</v>
      </c>
      <c r="G182" s="229"/>
      <c r="H182" s="233">
        <v>6.0350000000000001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188</v>
      </c>
      <c r="AU182" s="239" t="s">
        <v>85</v>
      </c>
      <c r="AV182" s="13" t="s">
        <v>85</v>
      </c>
      <c r="AW182" s="13" t="s">
        <v>32</v>
      </c>
      <c r="AX182" s="13" t="s">
        <v>81</v>
      </c>
      <c r="AY182" s="239" t="s">
        <v>180</v>
      </c>
    </row>
    <row r="183" s="2" customFormat="1" ht="24.15" customHeight="1">
      <c r="A183" s="39"/>
      <c r="B183" s="40"/>
      <c r="C183" s="214" t="s">
        <v>260</v>
      </c>
      <c r="D183" s="214" t="s">
        <v>182</v>
      </c>
      <c r="E183" s="215" t="s">
        <v>261</v>
      </c>
      <c r="F183" s="216" t="s">
        <v>262</v>
      </c>
      <c r="G183" s="217" t="s">
        <v>185</v>
      </c>
      <c r="H183" s="218">
        <v>26.032</v>
      </c>
      <c r="I183" s="219"/>
      <c r="J183" s="220">
        <f>ROUND(I183*H183,2)</f>
        <v>0</v>
      </c>
      <c r="K183" s="221"/>
      <c r="L183" s="45"/>
      <c r="M183" s="222" t="s">
        <v>1</v>
      </c>
      <c r="N183" s="223" t="s">
        <v>41</v>
      </c>
      <c r="O183" s="92"/>
      <c r="P183" s="224">
        <f>O183*H183</f>
        <v>0</v>
      </c>
      <c r="Q183" s="224">
        <v>0.033579999999999999</v>
      </c>
      <c r="R183" s="224">
        <f>Q183*H183</f>
        <v>0.87415455999999991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186</v>
      </c>
      <c r="AT183" s="226" t="s">
        <v>182</v>
      </c>
      <c r="AU183" s="226" t="s">
        <v>85</v>
      </c>
      <c r="AY183" s="18" t="s">
        <v>180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81</v>
      </c>
      <c r="BK183" s="227">
        <f>ROUND(I183*H183,2)</f>
        <v>0</v>
      </c>
      <c r="BL183" s="18" t="s">
        <v>186</v>
      </c>
      <c r="BM183" s="226" t="s">
        <v>263</v>
      </c>
    </row>
    <row r="184" s="13" customFormat="1">
      <c r="A184" s="13"/>
      <c r="B184" s="228"/>
      <c r="C184" s="229"/>
      <c r="D184" s="230" t="s">
        <v>188</v>
      </c>
      <c r="E184" s="231" t="s">
        <v>1</v>
      </c>
      <c r="F184" s="232" t="s">
        <v>119</v>
      </c>
      <c r="G184" s="229"/>
      <c r="H184" s="233">
        <v>26.032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188</v>
      </c>
      <c r="AU184" s="239" t="s">
        <v>85</v>
      </c>
      <c r="AV184" s="13" t="s">
        <v>85</v>
      </c>
      <c r="AW184" s="13" t="s">
        <v>32</v>
      </c>
      <c r="AX184" s="13" t="s">
        <v>81</v>
      </c>
      <c r="AY184" s="239" t="s">
        <v>180</v>
      </c>
    </row>
    <row r="185" s="2" customFormat="1" ht="16.5" customHeight="1">
      <c r="A185" s="39"/>
      <c r="B185" s="40"/>
      <c r="C185" s="214" t="s">
        <v>264</v>
      </c>
      <c r="D185" s="214" t="s">
        <v>182</v>
      </c>
      <c r="E185" s="215" t="s">
        <v>265</v>
      </c>
      <c r="F185" s="216" t="s">
        <v>266</v>
      </c>
      <c r="G185" s="217" t="s">
        <v>185</v>
      </c>
      <c r="H185" s="218">
        <v>9.1899999999999995</v>
      </c>
      <c r="I185" s="219"/>
      <c r="J185" s="220">
        <f>ROUND(I185*H185,2)</f>
        <v>0</v>
      </c>
      <c r="K185" s="221"/>
      <c r="L185" s="45"/>
      <c r="M185" s="222" t="s">
        <v>1</v>
      </c>
      <c r="N185" s="223" t="s">
        <v>41</v>
      </c>
      <c r="O185" s="92"/>
      <c r="P185" s="224">
        <f>O185*H185</f>
        <v>0</v>
      </c>
      <c r="Q185" s="224">
        <v>0.033579999999999999</v>
      </c>
      <c r="R185" s="224">
        <f>Q185*H185</f>
        <v>0.30860019999999999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186</v>
      </c>
      <c r="AT185" s="226" t="s">
        <v>182</v>
      </c>
      <c r="AU185" s="226" t="s">
        <v>85</v>
      </c>
      <c r="AY185" s="18" t="s">
        <v>180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81</v>
      </c>
      <c r="BK185" s="227">
        <f>ROUND(I185*H185,2)</f>
        <v>0</v>
      </c>
      <c r="BL185" s="18" t="s">
        <v>186</v>
      </c>
      <c r="BM185" s="226" t="s">
        <v>267</v>
      </c>
    </row>
    <row r="186" s="13" customFormat="1">
      <c r="A186" s="13"/>
      <c r="B186" s="228"/>
      <c r="C186" s="229"/>
      <c r="D186" s="230" t="s">
        <v>188</v>
      </c>
      <c r="E186" s="231" t="s">
        <v>1</v>
      </c>
      <c r="F186" s="232" t="s">
        <v>268</v>
      </c>
      <c r="G186" s="229"/>
      <c r="H186" s="233">
        <v>9.1899999999999995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188</v>
      </c>
      <c r="AU186" s="239" t="s">
        <v>85</v>
      </c>
      <c r="AV186" s="13" t="s">
        <v>85</v>
      </c>
      <c r="AW186" s="13" t="s">
        <v>32</v>
      </c>
      <c r="AX186" s="13" t="s">
        <v>81</v>
      </c>
      <c r="AY186" s="239" t="s">
        <v>180</v>
      </c>
    </row>
    <row r="187" s="2" customFormat="1" ht="16.5" customHeight="1">
      <c r="A187" s="39"/>
      <c r="B187" s="40"/>
      <c r="C187" s="214" t="s">
        <v>269</v>
      </c>
      <c r="D187" s="214" t="s">
        <v>182</v>
      </c>
      <c r="E187" s="215" t="s">
        <v>270</v>
      </c>
      <c r="F187" s="216" t="s">
        <v>271</v>
      </c>
      <c r="G187" s="217" t="s">
        <v>272</v>
      </c>
      <c r="H187" s="218">
        <v>139</v>
      </c>
      <c r="I187" s="219"/>
      <c r="J187" s="220">
        <f>ROUND(I187*H187,2)</f>
        <v>0</v>
      </c>
      <c r="K187" s="221"/>
      <c r="L187" s="45"/>
      <c r="M187" s="222" t="s">
        <v>1</v>
      </c>
      <c r="N187" s="223" t="s">
        <v>41</v>
      </c>
      <c r="O187" s="92"/>
      <c r="P187" s="224">
        <f>O187*H187</f>
        <v>0</v>
      </c>
      <c r="Q187" s="224">
        <v>0.038899999999999997</v>
      </c>
      <c r="R187" s="224">
        <f>Q187*H187</f>
        <v>5.4070999999999998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186</v>
      </c>
      <c r="AT187" s="226" t="s">
        <v>182</v>
      </c>
      <c r="AU187" s="226" t="s">
        <v>85</v>
      </c>
      <c r="AY187" s="18" t="s">
        <v>180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81</v>
      </c>
      <c r="BK187" s="227">
        <f>ROUND(I187*H187,2)</f>
        <v>0</v>
      </c>
      <c r="BL187" s="18" t="s">
        <v>186</v>
      </c>
      <c r="BM187" s="226" t="s">
        <v>273</v>
      </c>
    </row>
    <row r="188" s="15" customFormat="1">
      <c r="A188" s="15"/>
      <c r="B188" s="251"/>
      <c r="C188" s="252"/>
      <c r="D188" s="230" t="s">
        <v>188</v>
      </c>
      <c r="E188" s="253" t="s">
        <v>1</v>
      </c>
      <c r="F188" s="254" t="s">
        <v>274</v>
      </c>
      <c r="G188" s="252"/>
      <c r="H188" s="253" t="s">
        <v>1</v>
      </c>
      <c r="I188" s="255"/>
      <c r="J188" s="252"/>
      <c r="K188" s="252"/>
      <c r="L188" s="256"/>
      <c r="M188" s="257"/>
      <c r="N188" s="258"/>
      <c r="O188" s="258"/>
      <c r="P188" s="258"/>
      <c r="Q188" s="258"/>
      <c r="R188" s="258"/>
      <c r="S188" s="258"/>
      <c r="T188" s="25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0" t="s">
        <v>188</v>
      </c>
      <c r="AU188" s="260" t="s">
        <v>85</v>
      </c>
      <c r="AV188" s="15" t="s">
        <v>81</v>
      </c>
      <c r="AW188" s="15" t="s">
        <v>32</v>
      </c>
      <c r="AX188" s="15" t="s">
        <v>76</v>
      </c>
      <c r="AY188" s="260" t="s">
        <v>180</v>
      </c>
    </row>
    <row r="189" s="13" customFormat="1">
      <c r="A189" s="13"/>
      <c r="B189" s="228"/>
      <c r="C189" s="229"/>
      <c r="D189" s="230" t="s">
        <v>188</v>
      </c>
      <c r="E189" s="231" t="s">
        <v>1</v>
      </c>
      <c r="F189" s="232" t="s">
        <v>275</v>
      </c>
      <c r="G189" s="229"/>
      <c r="H189" s="233">
        <v>5.5599999999999996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188</v>
      </c>
      <c r="AU189" s="239" t="s">
        <v>85</v>
      </c>
      <c r="AV189" s="13" t="s">
        <v>85</v>
      </c>
      <c r="AW189" s="13" t="s">
        <v>32</v>
      </c>
      <c r="AX189" s="13" t="s">
        <v>76</v>
      </c>
      <c r="AY189" s="239" t="s">
        <v>180</v>
      </c>
    </row>
    <row r="190" s="13" customFormat="1">
      <c r="A190" s="13"/>
      <c r="B190" s="228"/>
      <c r="C190" s="229"/>
      <c r="D190" s="230" t="s">
        <v>188</v>
      </c>
      <c r="E190" s="231" t="s">
        <v>1</v>
      </c>
      <c r="F190" s="232" t="s">
        <v>276</v>
      </c>
      <c r="G190" s="229"/>
      <c r="H190" s="233">
        <v>7.4199999999999999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188</v>
      </c>
      <c r="AU190" s="239" t="s">
        <v>85</v>
      </c>
      <c r="AV190" s="13" t="s">
        <v>85</v>
      </c>
      <c r="AW190" s="13" t="s">
        <v>32</v>
      </c>
      <c r="AX190" s="13" t="s">
        <v>76</v>
      </c>
      <c r="AY190" s="239" t="s">
        <v>180</v>
      </c>
    </row>
    <row r="191" s="13" customFormat="1">
      <c r="A191" s="13"/>
      <c r="B191" s="228"/>
      <c r="C191" s="229"/>
      <c r="D191" s="230" t="s">
        <v>188</v>
      </c>
      <c r="E191" s="231" t="s">
        <v>1</v>
      </c>
      <c r="F191" s="232" t="s">
        <v>277</v>
      </c>
      <c r="G191" s="229"/>
      <c r="H191" s="233">
        <v>9.2599999999999998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188</v>
      </c>
      <c r="AU191" s="239" t="s">
        <v>85</v>
      </c>
      <c r="AV191" s="13" t="s">
        <v>85</v>
      </c>
      <c r="AW191" s="13" t="s">
        <v>32</v>
      </c>
      <c r="AX191" s="13" t="s">
        <v>76</v>
      </c>
      <c r="AY191" s="239" t="s">
        <v>180</v>
      </c>
    </row>
    <row r="192" s="13" customFormat="1">
      <c r="A192" s="13"/>
      <c r="B192" s="228"/>
      <c r="C192" s="229"/>
      <c r="D192" s="230" t="s">
        <v>188</v>
      </c>
      <c r="E192" s="231" t="s">
        <v>1</v>
      </c>
      <c r="F192" s="232" t="s">
        <v>278</v>
      </c>
      <c r="G192" s="229"/>
      <c r="H192" s="233">
        <v>19.32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188</v>
      </c>
      <c r="AU192" s="239" t="s">
        <v>85</v>
      </c>
      <c r="AV192" s="13" t="s">
        <v>85</v>
      </c>
      <c r="AW192" s="13" t="s">
        <v>32</v>
      </c>
      <c r="AX192" s="13" t="s">
        <v>76</v>
      </c>
      <c r="AY192" s="239" t="s">
        <v>180</v>
      </c>
    </row>
    <row r="193" s="13" customFormat="1">
      <c r="A193" s="13"/>
      <c r="B193" s="228"/>
      <c r="C193" s="229"/>
      <c r="D193" s="230" t="s">
        <v>188</v>
      </c>
      <c r="E193" s="231" t="s">
        <v>1</v>
      </c>
      <c r="F193" s="232" t="s">
        <v>279</v>
      </c>
      <c r="G193" s="229"/>
      <c r="H193" s="233">
        <v>18.52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188</v>
      </c>
      <c r="AU193" s="239" t="s">
        <v>85</v>
      </c>
      <c r="AV193" s="13" t="s">
        <v>85</v>
      </c>
      <c r="AW193" s="13" t="s">
        <v>32</v>
      </c>
      <c r="AX193" s="13" t="s">
        <v>76</v>
      </c>
      <c r="AY193" s="239" t="s">
        <v>180</v>
      </c>
    </row>
    <row r="194" s="13" customFormat="1">
      <c r="A194" s="13"/>
      <c r="B194" s="228"/>
      <c r="C194" s="229"/>
      <c r="D194" s="230" t="s">
        <v>188</v>
      </c>
      <c r="E194" s="231" t="s">
        <v>1</v>
      </c>
      <c r="F194" s="232" t="s">
        <v>280</v>
      </c>
      <c r="G194" s="229"/>
      <c r="H194" s="233">
        <v>11.880000000000001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188</v>
      </c>
      <c r="AU194" s="239" t="s">
        <v>85</v>
      </c>
      <c r="AV194" s="13" t="s">
        <v>85</v>
      </c>
      <c r="AW194" s="13" t="s">
        <v>32</v>
      </c>
      <c r="AX194" s="13" t="s">
        <v>76</v>
      </c>
      <c r="AY194" s="239" t="s">
        <v>180</v>
      </c>
    </row>
    <row r="195" s="13" customFormat="1">
      <c r="A195" s="13"/>
      <c r="B195" s="228"/>
      <c r="C195" s="229"/>
      <c r="D195" s="230" t="s">
        <v>188</v>
      </c>
      <c r="E195" s="231" t="s">
        <v>1</v>
      </c>
      <c r="F195" s="232" t="s">
        <v>281</v>
      </c>
      <c r="G195" s="229"/>
      <c r="H195" s="233">
        <v>36.100000000000001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188</v>
      </c>
      <c r="AU195" s="239" t="s">
        <v>85</v>
      </c>
      <c r="AV195" s="13" t="s">
        <v>85</v>
      </c>
      <c r="AW195" s="13" t="s">
        <v>32</v>
      </c>
      <c r="AX195" s="13" t="s">
        <v>76</v>
      </c>
      <c r="AY195" s="239" t="s">
        <v>180</v>
      </c>
    </row>
    <row r="196" s="13" customFormat="1">
      <c r="A196" s="13"/>
      <c r="B196" s="228"/>
      <c r="C196" s="229"/>
      <c r="D196" s="230" t="s">
        <v>188</v>
      </c>
      <c r="E196" s="231" t="s">
        <v>1</v>
      </c>
      <c r="F196" s="232" t="s">
        <v>282</v>
      </c>
      <c r="G196" s="229"/>
      <c r="H196" s="233">
        <v>15.44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188</v>
      </c>
      <c r="AU196" s="239" t="s">
        <v>85</v>
      </c>
      <c r="AV196" s="13" t="s">
        <v>85</v>
      </c>
      <c r="AW196" s="13" t="s">
        <v>32</v>
      </c>
      <c r="AX196" s="13" t="s">
        <v>76</v>
      </c>
      <c r="AY196" s="239" t="s">
        <v>180</v>
      </c>
    </row>
    <row r="197" s="13" customFormat="1">
      <c r="A197" s="13"/>
      <c r="B197" s="228"/>
      <c r="C197" s="229"/>
      <c r="D197" s="230" t="s">
        <v>188</v>
      </c>
      <c r="E197" s="231" t="s">
        <v>1</v>
      </c>
      <c r="F197" s="232" t="s">
        <v>283</v>
      </c>
      <c r="G197" s="229"/>
      <c r="H197" s="233">
        <v>15.5</v>
      </c>
      <c r="I197" s="234"/>
      <c r="J197" s="229"/>
      <c r="K197" s="229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188</v>
      </c>
      <c r="AU197" s="239" t="s">
        <v>85</v>
      </c>
      <c r="AV197" s="13" t="s">
        <v>85</v>
      </c>
      <c r="AW197" s="13" t="s">
        <v>32</v>
      </c>
      <c r="AX197" s="13" t="s">
        <v>76</v>
      </c>
      <c r="AY197" s="239" t="s">
        <v>180</v>
      </c>
    </row>
    <row r="198" s="14" customFormat="1">
      <c r="A198" s="14"/>
      <c r="B198" s="240"/>
      <c r="C198" s="241"/>
      <c r="D198" s="230" t="s">
        <v>188</v>
      </c>
      <c r="E198" s="242" t="s">
        <v>1</v>
      </c>
      <c r="F198" s="243" t="s">
        <v>192</v>
      </c>
      <c r="G198" s="241"/>
      <c r="H198" s="244">
        <v>139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188</v>
      </c>
      <c r="AU198" s="250" t="s">
        <v>85</v>
      </c>
      <c r="AV198" s="14" t="s">
        <v>186</v>
      </c>
      <c r="AW198" s="14" t="s">
        <v>32</v>
      </c>
      <c r="AX198" s="14" t="s">
        <v>81</v>
      </c>
      <c r="AY198" s="250" t="s">
        <v>180</v>
      </c>
    </row>
    <row r="199" s="2" customFormat="1" ht="24.15" customHeight="1">
      <c r="A199" s="39"/>
      <c r="B199" s="40"/>
      <c r="C199" s="214" t="s">
        <v>284</v>
      </c>
      <c r="D199" s="214" t="s">
        <v>182</v>
      </c>
      <c r="E199" s="215" t="s">
        <v>285</v>
      </c>
      <c r="F199" s="216" t="s">
        <v>286</v>
      </c>
      <c r="G199" s="217" t="s">
        <v>185</v>
      </c>
      <c r="H199" s="218">
        <v>13.557</v>
      </c>
      <c r="I199" s="219"/>
      <c r="J199" s="220">
        <f>ROUND(I199*H199,2)</f>
        <v>0</v>
      </c>
      <c r="K199" s="221"/>
      <c r="L199" s="45"/>
      <c r="M199" s="222" t="s">
        <v>1</v>
      </c>
      <c r="N199" s="223" t="s">
        <v>41</v>
      </c>
      <c r="O199" s="92"/>
      <c r="P199" s="224">
        <f>O199*H199</f>
        <v>0</v>
      </c>
      <c r="Q199" s="224">
        <v>0.00025000000000000001</v>
      </c>
      <c r="R199" s="224">
        <f>Q199*H199</f>
        <v>0.0033892500000000003</v>
      </c>
      <c r="S199" s="224">
        <v>0</v>
      </c>
      <c r="T199" s="22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6" t="s">
        <v>186</v>
      </c>
      <c r="AT199" s="226" t="s">
        <v>182</v>
      </c>
      <c r="AU199" s="226" t="s">
        <v>85</v>
      </c>
      <c r="AY199" s="18" t="s">
        <v>180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81</v>
      </c>
      <c r="BK199" s="227">
        <f>ROUND(I199*H199,2)</f>
        <v>0</v>
      </c>
      <c r="BL199" s="18" t="s">
        <v>186</v>
      </c>
      <c r="BM199" s="226" t="s">
        <v>287</v>
      </c>
    </row>
    <row r="200" s="13" customFormat="1">
      <c r="A200" s="13"/>
      <c r="B200" s="228"/>
      <c r="C200" s="229"/>
      <c r="D200" s="230" t="s">
        <v>188</v>
      </c>
      <c r="E200" s="231" t="s">
        <v>1</v>
      </c>
      <c r="F200" s="232" t="s">
        <v>102</v>
      </c>
      <c r="G200" s="229"/>
      <c r="H200" s="233">
        <v>13.557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188</v>
      </c>
      <c r="AU200" s="239" t="s">
        <v>85</v>
      </c>
      <c r="AV200" s="13" t="s">
        <v>85</v>
      </c>
      <c r="AW200" s="13" t="s">
        <v>32</v>
      </c>
      <c r="AX200" s="13" t="s">
        <v>81</v>
      </c>
      <c r="AY200" s="239" t="s">
        <v>180</v>
      </c>
    </row>
    <row r="201" s="2" customFormat="1" ht="16.5" customHeight="1">
      <c r="A201" s="39"/>
      <c r="B201" s="40"/>
      <c r="C201" s="214" t="s">
        <v>288</v>
      </c>
      <c r="D201" s="214" t="s">
        <v>182</v>
      </c>
      <c r="E201" s="215" t="s">
        <v>289</v>
      </c>
      <c r="F201" s="216" t="s">
        <v>290</v>
      </c>
      <c r="G201" s="217" t="s">
        <v>185</v>
      </c>
      <c r="H201" s="218">
        <v>13.557</v>
      </c>
      <c r="I201" s="219"/>
      <c r="J201" s="220">
        <f>ROUND(I201*H201,2)</f>
        <v>0</v>
      </c>
      <c r="K201" s="221"/>
      <c r="L201" s="45"/>
      <c r="M201" s="222" t="s">
        <v>1</v>
      </c>
      <c r="N201" s="223" t="s">
        <v>41</v>
      </c>
      <c r="O201" s="92"/>
      <c r="P201" s="224">
        <f>O201*H201</f>
        <v>0</v>
      </c>
      <c r="Q201" s="224">
        <v>0.00025999999999999998</v>
      </c>
      <c r="R201" s="224">
        <f>Q201*H201</f>
        <v>0.0035248199999999997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186</v>
      </c>
      <c r="AT201" s="226" t="s">
        <v>182</v>
      </c>
      <c r="AU201" s="226" t="s">
        <v>85</v>
      </c>
      <c r="AY201" s="18" t="s">
        <v>180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81</v>
      </c>
      <c r="BK201" s="227">
        <f>ROUND(I201*H201,2)</f>
        <v>0</v>
      </c>
      <c r="BL201" s="18" t="s">
        <v>186</v>
      </c>
      <c r="BM201" s="226" t="s">
        <v>291</v>
      </c>
    </row>
    <row r="202" s="15" customFormat="1">
      <c r="A202" s="15"/>
      <c r="B202" s="251"/>
      <c r="C202" s="252"/>
      <c r="D202" s="230" t="s">
        <v>188</v>
      </c>
      <c r="E202" s="253" t="s">
        <v>1</v>
      </c>
      <c r="F202" s="254" t="s">
        <v>292</v>
      </c>
      <c r="G202" s="252"/>
      <c r="H202" s="253" t="s">
        <v>1</v>
      </c>
      <c r="I202" s="255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0" t="s">
        <v>188</v>
      </c>
      <c r="AU202" s="260" t="s">
        <v>85</v>
      </c>
      <c r="AV202" s="15" t="s">
        <v>81</v>
      </c>
      <c r="AW202" s="15" t="s">
        <v>32</v>
      </c>
      <c r="AX202" s="15" t="s">
        <v>76</v>
      </c>
      <c r="AY202" s="260" t="s">
        <v>180</v>
      </c>
    </row>
    <row r="203" s="13" customFormat="1">
      <c r="A203" s="13"/>
      <c r="B203" s="228"/>
      <c r="C203" s="229"/>
      <c r="D203" s="230" t="s">
        <v>188</v>
      </c>
      <c r="E203" s="231" t="s">
        <v>1</v>
      </c>
      <c r="F203" s="232" t="s">
        <v>76</v>
      </c>
      <c r="G203" s="229"/>
      <c r="H203" s="233">
        <v>0</v>
      </c>
      <c r="I203" s="234"/>
      <c r="J203" s="229"/>
      <c r="K203" s="229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188</v>
      </c>
      <c r="AU203" s="239" t="s">
        <v>85</v>
      </c>
      <c r="AV203" s="13" t="s">
        <v>85</v>
      </c>
      <c r="AW203" s="13" t="s">
        <v>32</v>
      </c>
      <c r="AX203" s="13" t="s">
        <v>76</v>
      </c>
      <c r="AY203" s="239" t="s">
        <v>180</v>
      </c>
    </row>
    <row r="204" s="15" customFormat="1">
      <c r="A204" s="15"/>
      <c r="B204" s="251"/>
      <c r="C204" s="252"/>
      <c r="D204" s="230" t="s">
        <v>188</v>
      </c>
      <c r="E204" s="253" t="s">
        <v>1</v>
      </c>
      <c r="F204" s="254" t="s">
        <v>293</v>
      </c>
      <c r="G204" s="252"/>
      <c r="H204" s="253" t="s">
        <v>1</v>
      </c>
      <c r="I204" s="255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0" t="s">
        <v>188</v>
      </c>
      <c r="AU204" s="260" t="s">
        <v>85</v>
      </c>
      <c r="AV204" s="15" t="s">
        <v>81</v>
      </c>
      <c r="AW204" s="15" t="s">
        <v>32</v>
      </c>
      <c r="AX204" s="15" t="s">
        <v>76</v>
      </c>
      <c r="AY204" s="260" t="s">
        <v>180</v>
      </c>
    </row>
    <row r="205" s="13" customFormat="1">
      <c r="A205" s="13"/>
      <c r="B205" s="228"/>
      <c r="C205" s="229"/>
      <c r="D205" s="230" t="s">
        <v>188</v>
      </c>
      <c r="E205" s="231" t="s">
        <v>1</v>
      </c>
      <c r="F205" s="232" t="s">
        <v>294</v>
      </c>
      <c r="G205" s="229"/>
      <c r="H205" s="233">
        <v>2.5169999999999999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188</v>
      </c>
      <c r="AU205" s="239" t="s">
        <v>85</v>
      </c>
      <c r="AV205" s="13" t="s">
        <v>85</v>
      </c>
      <c r="AW205" s="13" t="s">
        <v>32</v>
      </c>
      <c r="AX205" s="13" t="s">
        <v>76</v>
      </c>
      <c r="AY205" s="239" t="s">
        <v>180</v>
      </c>
    </row>
    <row r="206" s="15" customFormat="1">
      <c r="A206" s="15"/>
      <c r="B206" s="251"/>
      <c r="C206" s="252"/>
      <c r="D206" s="230" t="s">
        <v>188</v>
      </c>
      <c r="E206" s="253" t="s">
        <v>1</v>
      </c>
      <c r="F206" s="254" t="s">
        <v>295</v>
      </c>
      <c r="G206" s="252"/>
      <c r="H206" s="253" t="s">
        <v>1</v>
      </c>
      <c r="I206" s="255"/>
      <c r="J206" s="252"/>
      <c r="K206" s="252"/>
      <c r="L206" s="256"/>
      <c r="M206" s="257"/>
      <c r="N206" s="258"/>
      <c r="O206" s="258"/>
      <c r="P206" s="258"/>
      <c r="Q206" s="258"/>
      <c r="R206" s="258"/>
      <c r="S206" s="258"/>
      <c r="T206" s="25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0" t="s">
        <v>188</v>
      </c>
      <c r="AU206" s="260" t="s">
        <v>85</v>
      </c>
      <c r="AV206" s="15" t="s">
        <v>81</v>
      </c>
      <c r="AW206" s="15" t="s">
        <v>32</v>
      </c>
      <c r="AX206" s="15" t="s">
        <v>76</v>
      </c>
      <c r="AY206" s="260" t="s">
        <v>180</v>
      </c>
    </row>
    <row r="207" s="13" customFormat="1">
      <c r="A207" s="13"/>
      <c r="B207" s="228"/>
      <c r="C207" s="229"/>
      <c r="D207" s="230" t="s">
        <v>188</v>
      </c>
      <c r="E207" s="231" t="s">
        <v>1</v>
      </c>
      <c r="F207" s="232" t="s">
        <v>296</v>
      </c>
      <c r="G207" s="229"/>
      <c r="H207" s="233">
        <v>4.7039999999999997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188</v>
      </c>
      <c r="AU207" s="239" t="s">
        <v>85</v>
      </c>
      <c r="AV207" s="13" t="s">
        <v>85</v>
      </c>
      <c r="AW207" s="13" t="s">
        <v>32</v>
      </c>
      <c r="AX207" s="13" t="s">
        <v>76</v>
      </c>
      <c r="AY207" s="239" t="s">
        <v>180</v>
      </c>
    </row>
    <row r="208" s="15" customFormat="1">
      <c r="A208" s="15"/>
      <c r="B208" s="251"/>
      <c r="C208" s="252"/>
      <c r="D208" s="230" t="s">
        <v>188</v>
      </c>
      <c r="E208" s="253" t="s">
        <v>1</v>
      </c>
      <c r="F208" s="254" t="s">
        <v>297</v>
      </c>
      <c r="G208" s="252"/>
      <c r="H208" s="253" t="s">
        <v>1</v>
      </c>
      <c r="I208" s="255"/>
      <c r="J208" s="252"/>
      <c r="K208" s="252"/>
      <c r="L208" s="256"/>
      <c r="M208" s="257"/>
      <c r="N208" s="258"/>
      <c r="O208" s="258"/>
      <c r="P208" s="258"/>
      <c r="Q208" s="258"/>
      <c r="R208" s="258"/>
      <c r="S208" s="258"/>
      <c r="T208" s="25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0" t="s">
        <v>188</v>
      </c>
      <c r="AU208" s="260" t="s">
        <v>85</v>
      </c>
      <c r="AV208" s="15" t="s">
        <v>81</v>
      </c>
      <c r="AW208" s="15" t="s">
        <v>32</v>
      </c>
      <c r="AX208" s="15" t="s">
        <v>76</v>
      </c>
      <c r="AY208" s="260" t="s">
        <v>180</v>
      </c>
    </row>
    <row r="209" s="13" customFormat="1">
      <c r="A209" s="13"/>
      <c r="B209" s="228"/>
      <c r="C209" s="229"/>
      <c r="D209" s="230" t="s">
        <v>188</v>
      </c>
      <c r="E209" s="231" t="s">
        <v>1</v>
      </c>
      <c r="F209" s="232" t="s">
        <v>298</v>
      </c>
      <c r="G209" s="229"/>
      <c r="H209" s="233">
        <v>6.3360000000000003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188</v>
      </c>
      <c r="AU209" s="239" t="s">
        <v>85</v>
      </c>
      <c r="AV209" s="13" t="s">
        <v>85</v>
      </c>
      <c r="AW209" s="13" t="s">
        <v>32</v>
      </c>
      <c r="AX209" s="13" t="s">
        <v>76</v>
      </c>
      <c r="AY209" s="239" t="s">
        <v>180</v>
      </c>
    </row>
    <row r="210" s="14" customFormat="1">
      <c r="A210" s="14"/>
      <c r="B210" s="240"/>
      <c r="C210" s="241"/>
      <c r="D210" s="230" t="s">
        <v>188</v>
      </c>
      <c r="E210" s="242" t="s">
        <v>102</v>
      </c>
      <c r="F210" s="243" t="s">
        <v>192</v>
      </c>
      <c r="G210" s="241"/>
      <c r="H210" s="244">
        <v>13.557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188</v>
      </c>
      <c r="AU210" s="250" t="s">
        <v>85</v>
      </c>
      <c r="AV210" s="14" t="s">
        <v>186</v>
      </c>
      <c r="AW210" s="14" t="s">
        <v>32</v>
      </c>
      <c r="AX210" s="14" t="s">
        <v>81</v>
      </c>
      <c r="AY210" s="250" t="s">
        <v>180</v>
      </c>
    </row>
    <row r="211" s="2" customFormat="1" ht="37.8" customHeight="1">
      <c r="A211" s="39"/>
      <c r="B211" s="40"/>
      <c r="C211" s="214" t="s">
        <v>7</v>
      </c>
      <c r="D211" s="214" t="s">
        <v>182</v>
      </c>
      <c r="E211" s="215" t="s">
        <v>299</v>
      </c>
      <c r="F211" s="216" t="s">
        <v>300</v>
      </c>
      <c r="G211" s="217" t="s">
        <v>272</v>
      </c>
      <c r="H211" s="218">
        <v>53.365000000000002</v>
      </c>
      <c r="I211" s="219"/>
      <c r="J211" s="220">
        <f>ROUND(I211*H211,2)</f>
        <v>0</v>
      </c>
      <c r="K211" s="221"/>
      <c r="L211" s="45"/>
      <c r="M211" s="222" t="s">
        <v>1</v>
      </c>
      <c r="N211" s="223" t="s">
        <v>41</v>
      </c>
      <c r="O211" s="92"/>
      <c r="P211" s="224">
        <f>O211*H211</f>
        <v>0</v>
      </c>
      <c r="Q211" s="224">
        <v>0.0017600000000000001</v>
      </c>
      <c r="R211" s="224">
        <f>Q211*H211</f>
        <v>0.093922400000000003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186</v>
      </c>
      <c r="AT211" s="226" t="s">
        <v>182</v>
      </c>
      <c r="AU211" s="226" t="s">
        <v>85</v>
      </c>
      <c r="AY211" s="18" t="s">
        <v>180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81</v>
      </c>
      <c r="BK211" s="227">
        <f>ROUND(I211*H211,2)</f>
        <v>0</v>
      </c>
      <c r="BL211" s="18" t="s">
        <v>186</v>
      </c>
      <c r="BM211" s="226" t="s">
        <v>301</v>
      </c>
    </row>
    <row r="212" s="15" customFormat="1">
      <c r="A212" s="15"/>
      <c r="B212" s="251"/>
      <c r="C212" s="252"/>
      <c r="D212" s="230" t="s">
        <v>188</v>
      </c>
      <c r="E212" s="253" t="s">
        <v>1</v>
      </c>
      <c r="F212" s="254" t="s">
        <v>254</v>
      </c>
      <c r="G212" s="252"/>
      <c r="H212" s="253" t="s">
        <v>1</v>
      </c>
      <c r="I212" s="255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0" t="s">
        <v>188</v>
      </c>
      <c r="AU212" s="260" t="s">
        <v>85</v>
      </c>
      <c r="AV212" s="15" t="s">
        <v>81</v>
      </c>
      <c r="AW212" s="15" t="s">
        <v>32</v>
      </c>
      <c r="AX212" s="15" t="s">
        <v>76</v>
      </c>
      <c r="AY212" s="260" t="s">
        <v>180</v>
      </c>
    </row>
    <row r="213" s="15" customFormat="1">
      <c r="A213" s="15"/>
      <c r="B213" s="251"/>
      <c r="C213" s="252"/>
      <c r="D213" s="230" t="s">
        <v>188</v>
      </c>
      <c r="E213" s="253" t="s">
        <v>1</v>
      </c>
      <c r="F213" s="254" t="s">
        <v>292</v>
      </c>
      <c r="G213" s="252"/>
      <c r="H213" s="253" t="s">
        <v>1</v>
      </c>
      <c r="I213" s="255"/>
      <c r="J213" s="252"/>
      <c r="K213" s="252"/>
      <c r="L213" s="256"/>
      <c r="M213" s="257"/>
      <c r="N213" s="258"/>
      <c r="O213" s="258"/>
      <c r="P213" s="258"/>
      <c r="Q213" s="258"/>
      <c r="R213" s="258"/>
      <c r="S213" s="258"/>
      <c r="T213" s="25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0" t="s">
        <v>188</v>
      </c>
      <c r="AU213" s="260" t="s">
        <v>85</v>
      </c>
      <c r="AV213" s="15" t="s">
        <v>81</v>
      </c>
      <c r="AW213" s="15" t="s">
        <v>32</v>
      </c>
      <c r="AX213" s="15" t="s">
        <v>76</v>
      </c>
      <c r="AY213" s="260" t="s">
        <v>180</v>
      </c>
    </row>
    <row r="214" s="13" customFormat="1">
      <c r="A214" s="13"/>
      <c r="B214" s="228"/>
      <c r="C214" s="229"/>
      <c r="D214" s="230" t="s">
        <v>188</v>
      </c>
      <c r="E214" s="231" t="s">
        <v>1</v>
      </c>
      <c r="F214" s="232" t="s">
        <v>76</v>
      </c>
      <c r="G214" s="229"/>
      <c r="H214" s="233">
        <v>0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188</v>
      </c>
      <c r="AU214" s="239" t="s">
        <v>85</v>
      </c>
      <c r="AV214" s="13" t="s">
        <v>85</v>
      </c>
      <c r="AW214" s="13" t="s">
        <v>32</v>
      </c>
      <c r="AX214" s="13" t="s">
        <v>76</v>
      </c>
      <c r="AY214" s="239" t="s">
        <v>180</v>
      </c>
    </row>
    <row r="215" s="15" customFormat="1">
      <c r="A215" s="15"/>
      <c r="B215" s="251"/>
      <c r="C215" s="252"/>
      <c r="D215" s="230" t="s">
        <v>188</v>
      </c>
      <c r="E215" s="253" t="s">
        <v>1</v>
      </c>
      <c r="F215" s="254" t="s">
        <v>293</v>
      </c>
      <c r="G215" s="252"/>
      <c r="H215" s="253" t="s">
        <v>1</v>
      </c>
      <c r="I215" s="255"/>
      <c r="J215" s="252"/>
      <c r="K215" s="252"/>
      <c r="L215" s="256"/>
      <c r="M215" s="257"/>
      <c r="N215" s="258"/>
      <c r="O215" s="258"/>
      <c r="P215" s="258"/>
      <c r="Q215" s="258"/>
      <c r="R215" s="258"/>
      <c r="S215" s="258"/>
      <c r="T215" s="25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0" t="s">
        <v>188</v>
      </c>
      <c r="AU215" s="260" t="s">
        <v>85</v>
      </c>
      <c r="AV215" s="15" t="s">
        <v>81</v>
      </c>
      <c r="AW215" s="15" t="s">
        <v>32</v>
      </c>
      <c r="AX215" s="15" t="s">
        <v>76</v>
      </c>
      <c r="AY215" s="260" t="s">
        <v>180</v>
      </c>
    </row>
    <row r="216" s="13" customFormat="1">
      <c r="A216" s="13"/>
      <c r="B216" s="228"/>
      <c r="C216" s="229"/>
      <c r="D216" s="230" t="s">
        <v>188</v>
      </c>
      <c r="E216" s="231" t="s">
        <v>1</v>
      </c>
      <c r="F216" s="232" t="s">
        <v>302</v>
      </c>
      <c r="G216" s="229"/>
      <c r="H216" s="233">
        <v>7.8700000000000001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188</v>
      </c>
      <c r="AU216" s="239" t="s">
        <v>85</v>
      </c>
      <c r="AV216" s="13" t="s">
        <v>85</v>
      </c>
      <c r="AW216" s="13" t="s">
        <v>32</v>
      </c>
      <c r="AX216" s="13" t="s">
        <v>76</v>
      </c>
      <c r="AY216" s="239" t="s">
        <v>180</v>
      </c>
    </row>
    <row r="217" s="15" customFormat="1">
      <c r="A217" s="15"/>
      <c r="B217" s="251"/>
      <c r="C217" s="252"/>
      <c r="D217" s="230" t="s">
        <v>188</v>
      </c>
      <c r="E217" s="253" t="s">
        <v>1</v>
      </c>
      <c r="F217" s="254" t="s">
        <v>295</v>
      </c>
      <c r="G217" s="252"/>
      <c r="H217" s="253" t="s">
        <v>1</v>
      </c>
      <c r="I217" s="255"/>
      <c r="J217" s="252"/>
      <c r="K217" s="252"/>
      <c r="L217" s="256"/>
      <c r="M217" s="257"/>
      <c r="N217" s="258"/>
      <c r="O217" s="258"/>
      <c r="P217" s="258"/>
      <c r="Q217" s="258"/>
      <c r="R217" s="258"/>
      <c r="S217" s="258"/>
      <c r="T217" s="25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0" t="s">
        <v>188</v>
      </c>
      <c r="AU217" s="260" t="s">
        <v>85</v>
      </c>
      <c r="AV217" s="15" t="s">
        <v>81</v>
      </c>
      <c r="AW217" s="15" t="s">
        <v>32</v>
      </c>
      <c r="AX217" s="15" t="s">
        <v>76</v>
      </c>
      <c r="AY217" s="260" t="s">
        <v>180</v>
      </c>
    </row>
    <row r="218" s="13" customFormat="1">
      <c r="A218" s="13"/>
      <c r="B218" s="228"/>
      <c r="C218" s="229"/>
      <c r="D218" s="230" t="s">
        <v>188</v>
      </c>
      <c r="E218" s="231" t="s">
        <v>1</v>
      </c>
      <c r="F218" s="232" t="s">
        <v>303</v>
      </c>
      <c r="G218" s="229"/>
      <c r="H218" s="233">
        <v>7.8399999999999999</v>
      </c>
      <c r="I218" s="234"/>
      <c r="J218" s="229"/>
      <c r="K218" s="229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188</v>
      </c>
      <c r="AU218" s="239" t="s">
        <v>85</v>
      </c>
      <c r="AV218" s="13" t="s">
        <v>85</v>
      </c>
      <c r="AW218" s="13" t="s">
        <v>32</v>
      </c>
      <c r="AX218" s="13" t="s">
        <v>76</v>
      </c>
      <c r="AY218" s="239" t="s">
        <v>180</v>
      </c>
    </row>
    <row r="219" s="15" customFormat="1">
      <c r="A219" s="15"/>
      <c r="B219" s="251"/>
      <c r="C219" s="252"/>
      <c r="D219" s="230" t="s">
        <v>188</v>
      </c>
      <c r="E219" s="253" t="s">
        <v>1</v>
      </c>
      <c r="F219" s="254" t="s">
        <v>297</v>
      </c>
      <c r="G219" s="252"/>
      <c r="H219" s="253" t="s">
        <v>1</v>
      </c>
      <c r="I219" s="255"/>
      <c r="J219" s="252"/>
      <c r="K219" s="252"/>
      <c r="L219" s="256"/>
      <c r="M219" s="257"/>
      <c r="N219" s="258"/>
      <c r="O219" s="258"/>
      <c r="P219" s="258"/>
      <c r="Q219" s="258"/>
      <c r="R219" s="258"/>
      <c r="S219" s="258"/>
      <c r="T219" s="25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0" t="s">
        <v>188</v>
      </c>
      <c r="AU219" s="260" t="s">
        <v>85</v>
      </c>
      <c r="AV219" s="15" t="s">
        <v>81</v>
      </c>
      <c r="AW219" s="15" t="s">
        <v>32</v>
      </c>
      <c r="AX219" s="15" t="s">
        <v>76</v>
      </c>
      <c r="AY219" s="260" t="s">
        <v>180</v>
      </c>
    </row>
    <row r="220" s="13" customFormat="1">
      <c r="A220" s="13"/>
      <c r="B220" s="228"/>
      <c r="C220" s="229"/>
      <c r="D220" s="230" t="s">
        <v>188</v>
      </c>
      <c r="E220" s="231" t="s">
        <v>1</v>
      </c>
      <c r="F220" s="232" t="s">
        <v>304</v>
      </c>
      <c r="G220" s="229"/>
      <c r="H220" s="233">
        <v>10.560000000000001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188</v>
      </c>
      <c r="AU220" s="239" t="s">
        <v>85</v>
      </c>
      <c r="AV220" s="13" t="s">
        <v>85</v>
      </c>
      <c r="AW220" s="13" t="s">
        <v>32</v>
      </c>
      <c r="AX220" s="13" t="s">
        <v>76</v>
      </c>
      <c r="AY220" s="239" t="s">
        <v>180</v>
      </c>
    </row>
    <row r="221" s="16" customFormat="1">
      <c r="A221" s="16"/>
      <c r="B221" s="272"/>
      <c r="C221" s="273"/>
      <c r="D221" s="230" t="s">
        <v>188</v>
      </c>
      <c r="E221" s="274" t="s">
        <v>105</v>
      </c>
      <c r="F221" s="275" t="s">
        <v>305</v>
      </c>
      <c r="G221" s="273"/>
      <c r="H221" s="276">
        <v>26.27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82" t="s">
        <v>188</v>
      </c>
      <c r="AU221" s="282" t="s">
        <v>85</v>
      </c>
      <c r="AV221" s="16" t="s">
        <v>196</v>
      </c>
      <c r="AW221" s="16" t="s">
        <v>32</v>
      </c>
      <c r="AX221" s="16" t="s">
        <v>76</v>
      </c>
      <c r="AY221" s="282" t="s">
        <v>180</v>
      </c>
    </row>
    <row r="222" s="15" customFormat="1">
      <c r="A222" s="15"/>
      <c r="B222" s="251"/>
      <c r="C222" s="252"/>
      <c r="D222" s="230" t="s">
        <v>188</v>
      </c>
      <c r="E222" s="253" t="s">
        <v>1</v>
      </c>
      <c r="F222" s="254" t="s">
        <v>87</v>
      </c>
      <c r="G222" s="252"/>
      <c r="H222" s="253" t="s">
        <v>1</v>
      </c>
      <c r="I222" s="255"/>
      <c r="J222" s="252"/>
      <c r="K222" s="252"/>
      <c r="L222" s="256"/>
      <c r="M222" s="257"/>
      <c r="N222" s="258"/>
      <c r="O222" s="258"/>
      <c r="P222" s="258"/>
      <c r="Q222" s="258"/>
      <c r="R222" s="258"/>
      <c r="S222" s="258"/>
      <c r="T222" s="25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0" t="s">
        <v>188</v>
      </c>
      <c r="AU222" s="260" t="s">
        <v>85</v>
      </c>
      <c r="AV222" s="15" t="s">
        <v>81</v>
      </c>
      <c r="AW222" s="15" t="s">
        <v>32</v>
      </c>
      <c r="AX222" s="15" t="s">
        <v>76</v>
      </c>
      <c r="AY222" s="260" t="s">
        <v>180</v>
      </c>
    </row>
    <row r="223" s="13" customFormat="1">
      <c r="A223" s="13"/>
      <c r="B223" s="228"/>
      <c r="C223" s="229"/>
      <c r="D223" s="230" t="s">
        <v>188</v>
      </c>
      <c r="E223" s="231" t="s">
        <v>1</v>
      </c>
      <c r="F223" s="232" t="s">
        <v>93</v>
      </c>
      <c r="G223" s="229"/>
      <c r="H223" s="233">
        <v>27.094999999999999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188</v>
      </c>
      <c r="AU223" s="239" t="s">
        <v>85</v>
      </c>
      <c r="AV223" s="13" t="s">
        <v>85</v>
      </c>
      <c r="AW223" s="13" t="s">
        <v>32</v>
      </c>
      <c r="AX223" s="13" t="s">
        <v>76</v>
      </c>
      <c r="AY223" s="239" t="s">
        <v>180</v>
      </c>
    </row>
    <row r="224" s="16" customFormat="1">
      <c r="A224" s="16"/>
      <c r="B224" s="272"/>
      <c r="C224" s="273"/>
      <c r="D224" s="230" t="s">
        <v>188</v>
      </c>
      <c r="E224" s="274" t="s">
        <v>1</v>
      </c>
      <c r="F224" s="275" t="s">
        <v>305</v>
      </c>
      <c r="G224" s="273"/>
      <c r="H224" s="276">
        <v>27.094999999999999</v>
      </c>
      <c r="I224" s="277"/>
      <c r="J224" s="273"/>
      <c r="K224" s="273"/>
      <c r="L224" s="278"/>
      <c r="M224" s="279"/>
      <c r="N224" s="280"/>
      <c r="O224" s="280"/>
      <c r="P224" s="280"/>
      <c r="Q224" s="280"/>
      <c r="R224" s="280"/>
      <c r="S224" s="280"/>
      <c r="T224" s="281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82" t="s">
        <v>188</v>
      </c>
      <c r="AU224" s="282" t="s">
        <v>85</v>
      </c>
      <c r="AV224" s="16" t="s">
        <v>196</v>
      </c>
      <c r="AW224" s="16" t="s">
        <v>32</v>
      </c>
      <c r="AX224" s="16" t="s">
        <v>76</v>
      </c>
      <c r="AY224" s="282" t="s">
        <v>180</v>
      </c>
    </row>
    <row r="225" s="14" customFormat="1">
      <c r="A225" s="14"/>
      <c r="B225" s="240"/>
      <c r="C225" s="241"/>
      <c r="D225" s="230" t="s">
        <v>188</v>
      </c>
      <c r="E225" s="242" t="s">
        <v>1</v>
      </c>
      <c r="F225" s="243" t="s">
        <v>192</v>
      </c>
      <c r="G225" s="241"/>
      <c r="H225" s="244">
        <v>53.365000000000002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188</v>
      </c>
      <c r="AU225" s="250" t="s">
        <v>85</v>
      </c>
      <c r="AV225" s="14" t="s">
        <v>186</v>
      </c>
      <c r="AW225" s="14" t="s">
        <v>32</v>
      </c>
      <c r="AX225" s="14" t="s">
        <v>81</v>
      </c>
      <c r="AY225" s="250" t="s">
        <v>180</v>
      </c>
    </row>
    <row r="226" s="2" customFormat="1" ht="16.5" customHeight="1">
      <c r="A226" s="39"/>
      <c r="B226" s="40"/>
      <c r="C226" s="261" t="s">
        <v>306</v>
      </c>
      <c r="D226" s="261" t="s">
        <v>244</v>
      </c>
      <c r="E226" s="262" t="s">
        <v>307</v>
      </c>
      <c r="F226" s="263" t="s">
        <v>308</v>
      </c>
      <c r="G226" s="264" t="s">
        <v>185</v>
      </c>
      <c r="H226" s="265">
        <v>10.549</v>
      </c>
      <c r="I226" s="266"/>
      <c r="J226" s="267">
        <f>ROUND(I226*H226,2)</f>
        <v>0</v>
      </c>
      <c r="K226" s="268"/>
      <c r="L226" s="269"/>
      <c r="M226" s="270" t="s">
        <v>1</v>
      </c>
      <c r="N226" s="271" t="s">
        <v>41</v>
      </c>
      <c r="O226" s="92"/>
      <c r="P226" s="224">
        <f>O226*H226</f>
        <v>0</v>
      </c>
      <c r="Q226" s="224">
        <v>0.00092000000000000003</v>
      </c>
      <c r="R226" s="224">
        <f>Q226*H226</f>
        <v>0.0097050799999999996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219</v>
      </c>
      <c r="AT226" s="226" t="s">
        <v>244</v>
      </c>
      <c r="AU226" s="226" t="s">
        <v>85</v>
      </c>
      <c r="AY226" s="18" t="s">
        <v>180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81</v>
      </c>
      <c r="BK226" s="227">
        <f>ROUND(I226*H226,2)</f>
        <v>0</v>
      </c>
      <c r="BL226" s="18" t="s">
        <v>186</v>
      </c>
      <c r="BM226" s="226" t="s">
        <v>309</v>
      </c>
    </row>
    <row r="227" s="15" customFormat="1">
      <c r="A227" s="15"/>
      <c r="B227" s="251"/>
      <c r="C227" s="252"/>
      <c r="D227" s="230" t="s">
        <v>188</v>
      </c>
      <c r="E227" s="253" t="s">
        <v>1</v>
      </c>
      <c r="F227" s="254" t="s">
        <v>292</v>
      </c>
      <c r="G227" s="252"/>
      <c r="H227" s="253" t="s">
        <v>1</v>
      </c>
      <c r="I227" s="255"/>
      <c r="J227" s="252"/>
      <c r="K227" s="252"/>
      <c r="L227" s="256"/>
      <c r="M227" s="257"/>
      <c r="N227" s="258"/>
      <c r="O227" s="258"/>
      <c r="P227" s="258"/>
      <c r="Q227" s="258"/>
      <c r="R227" s="258"/>
      <c r="S227" s="258"/>
      <c r="T227" s="25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0" t="s">
        <v>188</v>
      </c>
      <c r="AU227" s="260" t="s">
        <v>85</v>
      </c>
      <c r="AV227" s="15" t="s">
        <v>81</v>
      </c>
      <c r="AW227" s="15" t="s">
        <v>32</v>
      </c>
      <c r="AX227" s="15" t="s">
        <v>76</v>
      </c>
      <c r="AY227" s="260" t="s">
        <v>180</v>
      </c>
    </row>
    <row r="228" s="13" customFormat="1">
      <c r="A228" s="13"/>
      <c r="B228" s="228"/>
      <c r="C228" s="229"/>
      <c r="D228" s="230" t="s">
        <v>188</v>
      </c>
      <c r="E228" s="231" t="s">
        <v>1</v>
      </c>
      <c r="F228" s="232" t="s">
        <v>76</v>
      </c>
      <c r="G228" s="229"/>
      <c r="H228" s="233">
        <v>0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188</v>
      </c>
      <c r="AU228" s="239" t="s">
        <v>85</v>
      </c>
      <c r="AV228" s="13" t="s">
        <v>85</v>
      </c>
      <c r="AW228" s="13" t="s">
        <v>32</v>
      </c>
      <c r="AX228" s="13" t="s">
        <v>76</v>
      </c>
      <c r="AY228" s="239" t="s">
        <v>180</v>
      </c>
    </row>
    <row r="229" s="15" customFormat="1">
      <c r="A229" s="15"/>
      <c r="B229" s="251"/>
      <c r="C229" s="252"/>
      <c r="D229" s="230" t="s">
        <v>188</v>
      </c>
      <c r="E229" s="253" t="s">
        <v>1</v>
      </c>
      <c r="F229" s="254" t="s">
        <v>293</v>
      </c>
      <c r="G229" s="252"/>
      <c r="H229" s="253" t="s">
        <v>1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0" t="s">
        <v>188</v>
      </c>
      <c r="AU229" s="260" t="s">
        <v>85</v>
      </c>
      <c r="AV229" s="15" t="s">
        <v>81</v>
      </c>
      <c r="AW229" s="15" t="s">
        <v>32</v>
      </c>
      <c r="AX229" s="15" t="s">
        <v>76</v>
      </c>
      <c r="AY229" s="260" t="s">
        <v>180</v>
      </c>
    </row>
    <row r="230" s="13" customFormat="1">
      <c r="A230" s="13"/>
      <c r="B230" s="228"/>
      <c r="C230" s="229"/>
      <c r="D230" s="230" t="s">
        <v>188</v>
      </c>
      <c r="E230" s="231" t="s">
        <v>1</v>
      </c>
      <c r="F230" s="232" t="s">
        <v>310</v>
      </c>
      <c r="G230" s="229"/>
      <c r="H230" s="233">
        <v>1.079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188</v>
      </c>
      <c r="AU230" s="239" t="s">
        <v>85</v>
      </c>
      <c r="AV230" s="13" t="s">
        <v>85</v>
      </c>
      <c r="AW230" s="13" t="s">
        <v>32</v>
      </c>
      <c r="AX230" s="13" t="s">
        <v>76</v>
      </c>
      <c r="AY230" s="239" t="s">
        <v>180</v>
      </c>
    </row>
    <row r="231" s="15" customFormat="1">
      <c r="A231" s="15"/>
      <c r="B231" s="251"/>
      <c r="C231" s="252"/>
      <c r="D231" s="230" t="s">
        <v>188</v>
      </c>
      <c r="E231" s="253" t="s">
        <v>1</v>
      </c>
      <c r="F231" s="254" t="s">
        <v>295</v>
      </c>
      <c r="G231" s="252"/>
      <c r="H231" s="253" t="s">
        <v>1</v>
      </c>
      <c r="I231" s="255"/>
      <c r="J231" s="252"/>
      <c r="K231" s="252"/>
      <c r="L231" s="256"/>
      <c r="M231" s="257"/>
      <c r="N231" s="258"/>
      <c r="O231" s="258"/>
      <c r="P231" s="258"/>
      <c r="Q231" s="258"/>
      <c r="R231" s="258"/>
      <c r="S231" s="258"/>
      <c r="T231" s="25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0" t="s">
        <v>188</v>
      </c>
      <c r="AU231" s="260" t="s">
        <v>85</v>
      </c>
      <c r="AV231" s="15" t="s">
        <v>81</v>
      </c>
      <c r="AW231" s="15" t="s">
        <v>32</v>
      </c>
      <c r="AX231" s="15" t="s">
        <v>76</v>
      </c>
      <c r="AY231" s="260" t="s">
        <v>180</v>
      </c>
    </row>
    <row r="232" s="13" customFormat="1">
      <c r="A232" s="13"/>
      <c r="B232" s="228"/>
      <c r="C232" s="229"/>
      <c r="D232" s="230" t="s">
        <v>188</v>
      </c>
      <c r="E232" s="231" t="s">
        <v>1</v>
      </c>
      <c r="F232" s="232" t="s">
        <v>311</v>
      </c>
      <c r="G232" s="229"/>
      <c r="H232" s="233">
        <v>3.1360000000000001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188</v>
      </c>
      <c r="AU232" s="239" t="s">
        <v>85</v>
      </c>
      <c r="AV232" s="13" t="s">
        <v>85</v>
      </c>
      <c r="AW232" s="13" t="s">
        <v>32</v>
      </c>
      <c r="AX232" s="13" t="s">
        <v>76</v>
      </c>
      <c r="AY232" s="239" t="s">
        <v>180</v>
      </c>
    </row>
    <row r="233" s="15" customFormat="1">
      <c r="A233" s="15"/>
      <c r="B233" s="251"/>
      <c r="C233" s="252"/>
      <c r="D233" s="230" t="s">
        <v>188</v>
      </c>
      <c r="E233" s="253" t="s">
        <v>1</v>
      </c>
      <c r="F233" s="254" t="s">
        <v>297</v>
      </c>
      <c r="G233" s="252"/>
      <c r="H233" s="253" t="s">
        <v>1</v>
      </c>
      <c r="I233" s="255"/>
      <c r="J233" s="252"/>
      <c r="K233" s="252"/>
      <c r="L233" s="256"/>
      <c r="M233" s="257"/>
      <c r="N233" s="258"/>
      <c r="O233" s="258"/>
      <c r="P233" s="258"/>
      <c r="Q233" s="258"/>
      <c r="R233" s="258"/>
      <c r="S233" s="258"/>
      <c r="T233" s="25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0" t="s">
        <v>188</v>
      </c>
      <c r="AU233" s="260" t="s">
        <v>85</v>
      </c>
      <c r="AV233" s="15" t="s">
        <v>81</v>
      </c>
      <c r="AW233" s="15" t="s">
        <v>32</v>
      </c>
      <c r="AX233" s="15" t="s">
        <v>76</v>
      </c>
      <c r="AY233" s="260" t="s">
        <v>180</v>
      </c>
    </row>
    <row r="234" s="13" customFormat="1">
      <c r="A234" s="13"/>
      <c r="B234" s="228"/>
      <c r="C234" s="229"/>
      <c r="D234" s="230" t="s">
        <v>188</v>
      </c>
      <c r="E234" s="231" t="s">
        <v>1</v>
      </c>
      <c r="F234" s="232" t="s">
        <v>312</v>
      </c>
      <c r="G234" s="229"/>
      <c r="H234" s="233">
        <v>4.2240000000000002</v>
      </c>
      <c r="I234" s="234"/>
      <c r="J234" s="229"/>
      <c r="K234" s="229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188</v>
      </c>
      <c r="AU234" s="239" t="s">
        <v>85</v>
      </c>
      <c r="AV234" s="13" t="s">
        <v>85</v>
      </c>
      <c r="AW234" s="13" t="s">
        <v>32</v>
      </c>
      <c r="AX234" s="13" t="s">
        <v>76</v>
      </c>
      <c r="AY234" s="239" t="s">
        <v>180</v>
      </c>
    </row>
    <row r="235" s="14" customFormat="1">
      <c r="A235" s="14"/>
      <c r="B235" s="240"/>
      <c r="C235" s="241"/>
      <c r="D235" s="230" t="s">
        <v>188</v>
      </c>
      <c r="E235" s="242" t="s">
        <v>108</v>
      </c>
      <c r="F235" s="243" t="s">
        <v>192</v>
      </c>
      <c r="G235" s="241"/>
      <c r="H235" s="244">
        <v>8.4390000000000001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188</v>
      </c>
      <c r="AU235" s="250" t="s">
        <v>85</v>
      </c>
      <c r="AV235" s="14" t="s">
        <v>186</v>
      </c>
      <c r="AW235" s="14" t="s">
        <v>32</v>
      </c>
      <c r="AX235" s="14" t="s">
        <v>81</v>
      </c>
      <c r="AY235" s="250" t="s">
        <v>180</v>
      </c>
    </row>
    <row r="236" s="13" customFormat="1">
      <c r="A236" s="13"/>
      <c r="B236" s="228"/>
      <c r="C236" s="229"/>
      <c r="D236" s="230" t="s">
        <v>188</v>
      </c>
      <c r="E236" s="229"/>
      <c r="F236" s="232" t="s">
        <v>313</v>
      </c>
      <c r="G236" s="229"/>
      <c r="H236" s="233">
        <v>10.549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188</v>
      </c>
      <c r="AU236" s="239" t="s">
        <v>85</v>
      </c>
      <c r="AV236" s="13" t="s">
        <v>85</v>
      </c>
      <c r="AW236" s="13" t="s">
        <v>4</v>
      </c>
      <c r="AX236" s="13" t="s">
        <v>81</v>
      </c>
      <c r="AY236" s="239" t="s">
        <v>180</v>
      </c>
    </row>
    <row r="237" s="2" customFormat="1" ht="24.15" customHeight="1">
      <c r="A237" s="39"/>
      <c r="B237" s="40"/>
      <c r="C237" s="261" t="s">
        <v>314</v>
      </c>
      <c r="D237" s="261" t="s">
        <v>244</v>
      </c>
      <c r="E237" s="262" t="s">
        <v>315</v>
      </c>
      <c r="F237" s="263" t="s">
        <v>316</v>
      </c>
      <c r="G237" s="264" t="s">
        <v>185</v>
      </c>
      <c r="H237" s="265">
        <v>6.5990000000000002</v>
      </c>
      <c r="I237" s="266"/>
      <c r="J237" s="267">
        <f>ROUND(I237*H237,2)</f>
        <v>0</v>
      </c>
      <c r="K237" s="268"/>
      <c r="L237" s="269"/>
      <c r="M237" s="270" t="s">
        <v>1</v>
      </c>
      <c r="N237" s="271" t="s">
        <v>41</v>
      </c>
      <c r="O237" s="92"/>
      <c r="P237" s="224">
        <f>O237*H237</f>
        <v>0</v>
      </c>
      <c r="Q237" s="224">
        <v>0.00059999999999999995</v>
      </c>
      <c r="R237" s="224">
        <f>Q237*H237</f>
        <v>0.0039594000000000001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219</v>
      </c>
      <c r="AT237" s="226" t="s">
        <v>244</v>
      </c>
      <c r="AU237" s="226" t="s">
        <v>85</v>
      </c>
      <c r="AY237" s="18" t="s">
        <v>180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81</v>
      </c>
      <c r="BK237" s="227">
        <f>ROUND(I237*H237,2)</f>
        <v>0</v>
      </c>
      <c r="BL237" s="18" t="s">
        <v>186</v>
      </c>
      <c r="BM237" s="226" t="s">
        <v>317</v>
      </c>
    </row>
    <row r="238" s="13" customFormat="1">
      <c r="A238" s="13"/>
      <c r="B238" s="228"/>
      <c r="C238" s="229"/>
      <c r="D238" s="230" t="s">
        <v>188</v>
      </c>
      <c r="E238" s="231" t="s">
        <v>1</v>
      </c>
      <c r="F238" s="232" t="s">
        <v>318</v>
      </c>
      <c r="G238" s="229"/>
      <c r="H238" s="233">
        <v>5.4189999999999996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188</v>
      </c>
      <c r="AU238" s="239" t="s">
        <v>85</v>
      </c>
      <c r="AV238" s="13" t="s">
        <v>85</v>
      </c>
      <c r="AW238" s="13" t="s">
        <v>32</v>
      </c>
      <c r="AX238" s="13" t="s">
        <v>76</v>
      </c>
      <c r="AY238" s="239" t="s">
        <v>180</v>
      </c>
    </row>
    <row r="239" s="13" customFormat="1">
      <c r="A239" s="13"/>
      <c r="B239" s="228"/>
      <c r="C239" s="229"/>
      <c r="D239" s="230" t="s">
        <v>188</v>
      </c>
      <c r="E239" s="231" t="s">
        <v>111</v>
      </c>
      <c r="F239" s="232" t="s">
        <v>319</v>
      </c>
      <c r="G239" s="229"/>
      <c r="H239" s="233">
        <v>0.57999999999999996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188</v>
      </c>
      <c r="AU239" s="239" t="s">
        <v>85</v>
      </c>
      <c r="AV239" s="13" t="s">
        <v>85</v>
      </c>
      <c r="AW239" s="13" t="s">
        <v>32</v>
      </c>
      <c r="AX239" s="13" t="s">
        <v>76</v>
      </c>
      <c r="AY239" s="239" t="s">
        <v>180</v>
      </c>
    </row>
    <row r="240" s="14" customFormat="1">
      <c r="A240" s="14"/>
      <c r="B240" s="240"/>
      <c r="C240" s="241"/>
      <c r="D240" s="230" t="s">
        <v>188</v>
      </c>
      <c r="E240" s="242" t="s">
        <v>1</v>
      </c>
      <c r="F240" s="243" t="s">
        <v>192</v>
      </c>
      <c r="G240" s="241"/>
      <c r="H240" s="244">
        <v>5.9989999999999997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188</v>
      </c>
      <c r="AU240" s="250" t="s">
        <v>85</v>
      </c>
      <c r="AV240" s="14" t="s">
        <v>186</v>
      </c>
      <c r="AW240" s="14" t="s">
        <v>32</v>
      </c>
      <c r="AX240" s="14" t="s">
        <v>81</v>
      </c>
      <c r="AY240" s="250" t="s">
        <v>180</v>
      </c>
    </row>
    <row r="241" s="13" customFormat="1">
      <c r="A241" s="13"/>
      <c r="B241" s="228"/>
      <c r="C241" s="229"/>
      <c r="D241" s="230" t="s">
        <v>188</v>
      </c>
      <c r="E241" s="229"/>
      <c r="F241" s="232" t="s">
        <v>320</v>
      </c>
      <c r="G241" s="229"/>
      <c r="H241" s="233">
        <v>6.5990000000000002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188</v>
      </c>
      <c r="AU241" s="239" t="s">
        <v>85</v>
      </c>
      <c r="AV241" s="13" t="s">
        <v>85</v>
      </c>
      <c r="AW241" s="13" t="s">
        <v>4</v>
      </c>
      <c r="AX241" s="13" t="s">
        <v>81</v>
      </c>
      <c r="AY241" s="239" t="s">
        <v>180</v>
      </c>
    </row>
    <row r="242" s="2" customFormat="1" ht="37.8" customHeight="1">
      <c r="A242" s="39"/>
      <c r="B242" s="40"/>
      <c r="C242" s="214" t="s">
        <v>321</v>
      </c>
      <c r="D242" s="214" t="s">
        <v>182</v>
      </c>
      <c r="E242" s="215" t="s">
        <v>322</v>
      </c>
      <c r="F242" s="216" t="s">
        <v>323</v>
      </c>
      <c r="G242" s="217" t="s">
        <v>185</v>
      </c>
      <c r="H242" s="218">
        <v>13.557</v>
      </c>
      <c r="I242" s="219"/>
      <c r="J242" s="220">
        <f>ROUND(I242*H242,2)</f>
        <v>0</v>
      </c>
      <c r="K242" s="221"/>
      <c r="L242" s="45"/>
      <c r="M242" s="222" t="s">
        <v>1</v>
      </c>
      <c r="N242" s="223" t="s">
        <v>41</v>
      </c>
      <c r="O242" s="92"/>
      <c r="P242" s="224">
        <f>O242*H242</f>
        <v>0</v>
      </c>
      <c r="Q242" s="224">
        <v>0.00010000000000000001</v>
      </c>
      <c r="R242" s="224">
        <f>Q242*H242</f>
        <v>0.0013557000000000001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186</v>
      </c>
      <c r="AT242" s="226" t="s">
        <v>182</v>
      </c>
      <c r="AU242" s="226" t="s">
        <v>85</v>
      </c>
      <c r="AY242" s="18" t="s">
        <v>180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81</v>
      </c>
      <c r="BK242" s="227">
        <f>ROUND(I242*H242,2)</f>
        <v>0</v>
      </c>
      <c r="BL242" s="18" t="s">
        <v>186</v>
      </c>
      <c r="BM242" s="226" t="s">
        <v>324</v>
      </c>
    </row>
    <row r="243" s="13" customFormat="1">
      <c r="A243" s="13"/>
      <c r="B243" s="228"/>
      <c r="C243" s="229"/>
      <c r="D243" s="230" t="s">
        <v>188</v>
      </c>
      <c r="E243" s="231" t="s">
        <v>1</v>
      </c>
      <c r="F243" s="232" t="s">
        <v>102</v>
      </c>
      <c r="G243" s="229"/>
      <c r="H243" s="233">
        <v>13.557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188</v>
      </c>
      <c r="AU243" s="239" t="s">
        <v>85</v>
      </c>
      <c r="AV243" s="13" t="s">
        <v>85</v>
      </c>
      <c r="AW243" s="13" t="s">
        <v>32</v>
      </c>
      <c r="AX243" s="13" t="s">
        <v>81</v>
      </c>
      <c r="AY243" s="239" t="s">
        <v>180</v>
      </c>
    </row>
    <row r="244" s="2" customFormat="1" ht="24.15" customHeight="1">
      <c r="A244" s="39"/>
      <c r="B244" s="40"/>
      <c r="C244" s="214" t="s">
        <v>325</v>
      </c>
      <c r="D244" s="214" t="s">
        <v>182</v>
      </c>
      <c r="E244" s="215" t="s">
        <v>326</v>
      </c>
      <c r="F244" s="216" t="s">
        <v>327</v>
      </c>
      <c r="G244" s="217" t="s">
        <v>185</v>
      </c>
      <c r="H244" s="218">
        <v>0.57999999999999996</v>
      </c>
      <c r="I244" s="219"/>
      <c r="J244" s="220">
        <f>ROUND(I244*H244,2)</f>
        <v>0</v>
      </c>
      <c r="K244" s="221"/>
      <c r="L244" s="45"/>
      <c r="M244" s="222" t="s">
        <v>1</v>
      </c>
      <c r="N244" s="223" t="s">
        <v>41</v>
      </c>
      <c r="O244" s="92"/>
      <c r="P244" s="224">
        <f>O244*H244</f>
        <v>0</v>
      </c>
      <c r="Q244" s="224">
        <v>0.0057000000000000002</v>
      </c>
      <c r="R244" s="224">
        <f>Q244*H244</f>
        <v>0.0033059999999999999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186</v>
      </c>
      <c r="AT244" s="226" t="s">
        <v>182</v>
      </c>
      <c r="AU244" s="226" t="s">
        <v>85</v>
      </c>
      <c r="AY244" s="18" t="s">
        <v>180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81</v>
      </c>
      <c r="BK244" s="227">
        <f>ROUND(I244*H244,2)</f>
        <v>0</v>
      </c>
      <c r="BL244" s="18" t="s">
        <v>186</v>
      </c>
      <c r="BM244" s="226" t="s">
        <v>328</v>
      </c>
    </row>
    <row r="245" s="13" customFormat="1">
      <c r="A245" s="13"/>
      <c r="B245" s="228"/>
      <c r="C245" s="229"/>
      <c r="D245" s="230" t="s">
        <v>188</v>
      </c>
      <c r="E245" s="231" t="s">
        <v>1</v>
      </c>
      <c r="F245" s="232" t="s">
        <v>111</v>
      </c>
      <c r="G245" s="229"/>
      <c r="H245" s="233">
        <v>0.57999999999999996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188</v>
      </c>
      <c r="AU245" s="239" t="s">
        <v>85</v>
      </c>
      <c r="AV245" s="13" t="s">
        <v>85</v>
      </c>
      <c r="AW245" s="13" t="s">
        <v>32</v>
      </c>
      <c r="AX245" s="13" t="s">
        <v>81</v>
      </c>
      <c r="AY245" s="239" t="s">
        <v>180</v>
      </c>
    </row>
    <row r="246" s="2" customFormat="1" ht="37.8" customHeight="1">
      <c r="A246" s="39"/>
      <c r="B246" s="40"/>
      <c r="C246" s="214" t="s">
        <v>329</v>
      </c>
      <c r="D246" s="214" t="s">
        <v>182</v>
      </c>
      <c r="E246" s="215" t="s">
        <v>330</v>
      </c>
      <c r="F246" s="216" t="s">
        <v>331</v>
      </c>
      <c r="G246" s="217" t="s">
        <v>332</v>
      </c>
      <c r="H246" s="218">
        <v>1</v>
      </c>
      <c r="I246" s="219"/>
      <c r="J246" s="220">
        <f>ROUND(I246*H246,2)</f>
        <v>0</v>
      </c>
      <c r="K246" s="221"/>
      <c r="L246" s="45"/>
      <c r="M246" s="222" t="s">
        <v>1</v>
      </c>
      <c r="N246" s="223" t="s">
        <v>41</v>
      </c>
      <c r="O246" s="92"/>
      <c r="P246" s="224">
        <f>O246*H246</f>
        <v>0</v>
      </c>
      <c r="Q246" s="224">
        <v>0.0057000000000000002</v>
      </c>
      <c r="R246" s="224">
        <f>Q246*H246</f>
        <v>0.0057000000000000002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186</v>
      </c>
      <c r="AT246" s="226" t="s">
        <v>182</v>
      </c>
      <c r="AU246" s="226" t="s">
        <v>85</v>
      </c>
      <c r="AY246" s="18" t="s">
        <v>180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81</v>
      </c>
      <c r="BK246" s="227">
        <f>ROUND(I246*H246,2)</f>
        <v>0</v>
      </c>
      <c r="BL246" s="18" t="s">
        <v>186</v>
      </c>
      <c r="BM246" s="226" t="s">
        <v>333</v>
      </c>
    </row>
    <row r="247" s="2" customFormat="1" ht="24.15" customHeight="1">
      <c r="A247" s="39"/>
      <c r="B247" s="40"/>
      <c r="C247" s="214" t="s">
        <v>334</v>
      </c>
      <c r="D247" s="214" t="s">
        <v>182</v>
      </c>
      <c r="E247" s="215" t="s">
        <v>335</v>
      </c>
      <c r="F247" s="216" t="s">
        <v>336</v>
      </c>
      <c r="G247" s="217" t="s">
        <v>185</v>
      </c>
      <c r="H247" s="218">
        <v>13.557</v>
      </c>
      <c r="I247" s="219"/>
      <c r="J247" s="220">
        <f>ROUND(I247*H247,2)</f>
        <v>0</v>
      </c>
      <c r="K247" s="221"/>
      <c r="L247" s="45"/>
      <c r="M247" s="222" t="s">
        <v>1</v>
      </c>
      <c r="N247" s="223" t="s">
        <v>41</v>
      </c>
      <c r="O247" s="92"/>
      <c r="P247" s="224">
        <f>O247*H247</f>
        <v>0</v>
      </c>
      <c r="Q247" s="224">
        <v>0.0028500000000000001</v>
      </c>
      <c r="R247" s="224">
        <f>Q247*H247</f>
        <v>0.038637450000000004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186</v>
      </c>
      <c r="AT247" s="226" t="s">
        <v>182</v>
      </c>
      <c r="AU247" s="226" t="s">
        <v>85</v>
      </c>
      <c r="AY247" s="18" t="s">
        <v>180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81</v>
      </c>
      <c r="BK247" s="227">
        <f>ROUND(I247*H247,2)</f>
        <v>0</v>
      </c>
      <c r="BL247" s="18" t="s">
        <v>186</v>
      </c>
      <c r="BM247" s="226" t="s">
        <v>337</v>
      </c>
    </row>
    <row r="248" s="15" customFormat="1">
      <c r="A248" s="15"/>
      <c r="B248" s="251"/>
      <c r="C248" s="252"/>
      <c r="D248" s="230" t="s">
        <v>188</v>
      </c>
      <c r="E248" s="253" t="s">
        <v>1</v>
      </c>
      <c r="F248" s="254" t="s">
        <v>254</v>
      </c>
      <c r="G248" s="252"/>
      <c r="H248" s="253" t="s">
        <v>1</v>
      </c>
      <c r="I248" s="255"/>
      <c r="J248" s="252"/>
      <c r="K248" s="252"/>
      <c r="L248" s="256"/>
      <c r="M248" s="257"/>
      <c r="N248" s="258"/>
      <c r="O248" s="258"/>
      <c r="P248" s="258"/>
      <c r="Q248" s="258"/>
      <c r="R248" s="258"/>
      <c r="S248" s="258"/>
      <c r="T248" s="259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0" t="s">
        <v>188</v>
      </c>
      <c r="AU248" s="260" t="s">
        <v>85</v>
      </c>
      <c r="AV248" s="15" t="s">
        <v>81</v>
      </c>
      <c r="AW248" s="15" t="s">
        <v>32</v>
      </c>
      <c r="AX248" s="15" t="s">
        <v>76</v>
      </c>
      <c r="AY248" s="260" t="s">
        <v>180</v>
      </c>
    </row>
    <row r="249" s="13" customFormat="1">
      <c r="A249" s="13"/>
      <c r="B249" s="228"/>
      <c r="C249" s="229"/>
      <c r="D249" s="230" t="s">
        <v>188</v>
      </c>
      <c r="E249" s="231" t="s">
        <v>1</v>
      </c>
      <c r="F249" s="232" t="s">
        <v>102</v>
      </c>
      <c r="G249" s="229"/>
      <c r="H249" s="233">
        <v>13.557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188</v>
      </c>
      <c r="AU249" s="239" t="s">
        <v>85</v>
      </c>
      <c r="AV249" s="13" t="s">
        <v>85</v>
      </c>
      <c r="AW249" s="13" t="s">
        <v>32</v>
      </c>
      <c r="AX249" s="13" t="s">
        <v>81</v>
      </c>
      <c r="AY249" s="239" t="s">
        <v>180</v>
      </c>
    </row>
    <row r="250" s="2" customFormat="1" ht="24.15" customHeight="1">
      <c r="A250" s="39"/>
      <c r="B250" s="40"/>
      <c r="C250" s="214" t="s">
        <v>338</v>
      </c>
      <c r="D250" s="214" t="s">
        <v>182</v>
      </c>
      <c r="E250" s="215" t="s">
        <v>339</v>
      </c>
      <c r="F250" s="216" t="s">
        <v>340</v>
      </c>
      <c r="G250" s="217" t="s">
        <v>185</v>
      </c>
      <c r="H250" s="218">
        <v>13.557</v>
      </c>
      <c r="I250" s="219"/>
      <c r="J250" s="220">
        <f>ROUND(I250*H250,2)</f>
        <v>0</v>
      </c>
      <c r="K250" s="221"/>
      <c r="L250" s="45"/>
      <c r="M250" s="222" t="s">
        <v>1</v>
      </c>
      <c r="N250" s="223" t="s">
        <v>41</v>
      </c>
      <c r="O250" s="92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186</v>
      </c>
      <c r="AT250" s="226" t="s">
        <v>182</v>
      </c>
      <c r="AU250" s="226" t="s">
        <v>85</v>
      </c>
      <c r="AY250" s="18" t="s">
        <v>180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81</v>
      </c>
      <c r="BK250" s="227">
        <f>ROUND(I250*H250,2)</f>
        <v>0</v>
      </c>
      <c r="BL250" s="18" t="s">
        <v>186</v>
      </c>
      <c r="BM250" s="226" t="s">
        <v>341</v>
      </c>
    </row>
    <row r="251" s="13" customFormat="1">
      <c r="A251" s="13"/>
      <c r="B251" s="228"/>
      <c r="C251" s="229"/>
      <c r="D251" s="230" t="s">
        <v>188</v>
      </c>
      <c r="E251" s="231" t="s">
        <v>1</v>
      </c>
      <c r="F251" s="232" t="s">
        <v>102</v>
      </c>
      <c r="G251" s="229"/>
      <c r="H251" s="233">
        <v>13.557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188</v>
      </c>
      <c r="AU251" s="239" t="s">
        <v>85</v>
      </c>
      <c r="AV251" s="13" t="s">
        <v>85</v>
      </c>
      <c r="AW251" s="13" t="s">
        <v>32</v>
      </c>
      <c r="AX251" s="13" t="s">
        <v>81</v>
      </c>
      <c r="AY251" s="239" t="s">
        <v>180</v>
      </c>
    </row>
    <row r="252" s="2" customFormat="1" ht="24.15" customHeight="1">
      <c r="A252" s="39"/>
      <c r="B252" s="40"/>
      <c r="C252" s="214" t="s">
        <v>342</v>
      </c>
      <c r="D252" s="214" t="s">
        <v>182</v>
      </c>
      <c r="E252" s="215" t="s">
        <v>343</v>
      </c>
      <c r="F252" s="216" t="s">
        <v>344</v>
      </c>
      <c r="G252" s="217" t="s">
        <v>272</v>
      </c>
      <c r="H252" s="218">
        <v>25.59</v>
      </c>
      <c r="I252" s="219"/>
      <c r="J252" s="220">
        <f>ROUND(I252*H252,2)</f>
        <v>0</v>
      </c>
      <c r="K252" s="221"/>
      <c r="L252" s="45"/>
      <c r="M252" s="222" t="s">
        <v>1</v>
      </c>
      <c r="N252" s="223" t="s">
        <v>41</v>
      </c>
      <c r="O252" s="92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186</v>
      </c>
      <c r="AT252" s="226" t="s">
        <v>182</v>
      </c>
      <c r="AU252" s="226" t="s">
        <v>85</v>
      </c>
      <c r="AY252" s="18" t="s">
        <v>180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81</v>
      </c>
      <c r="BK252" s="227">
        <f>ROUND(I252*H252,2)</f>
        <v>0</v>
      </c>
      <c r="BL252" s="18" t="s">
        <v>186</v>
      </c>
      <c r="BM252" s="226" t="s">
        <v>345</v>
      </c>
    </row>
    <row r="253" s="15" customFormat="1">
      <c r="A253" s="15"/>
      <c r="B253" s="251"/>
      <c r="C253" s="252"/>
      <c r="D253" s="230" t="s">
        <v>188</v>
      </c>
      <c r="E253" s="253" t="s">
        <v>1</v>
      </c>
      <c r="F253" s="254" t="s">
        <v>292</v>
      </c>
      <c r="G253" s="252"/>
      <c r="H253" s="253" t="s">
        <v>1</v>
      </c>
      <c r="I253" s="255"/>
      <c r="J253" s="252"/>
      <c r="K253" s="252"/>
      <c r="L253" s="256"/>
      <c r="M253" s="257"/>
      <c r="N253" s="258"/>
      <c r="O253" s="258"/>
      <c r="P253" s="258"/>
      <c r="Q253" s="258"/>
      <c r="R253" s="258"/>
      <c r="S253" s="258"/>
      <c r="T253" s="25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0" t="s">
        <v>188</v>
      </c>
      <c r="AU253" s="260" t="s">
        <v>85</v>
      </c>
      <c r="AV253" s="15" t="s">
        <v>81</v>
      </c>
      <c r="AW253" s="15" t="s">
        <v>32</v>
      </c>
      <c r="AX253" s="15" t="s">
        <v>76</v>
      </c>
      <c r="AY253" s="260" t="s">
        <v>180</v>
      </c>
    </row>
    <row r="254" s="13" customFormat="1">
      <c r="A254" s="13"/>
      <c r="B254" s="228"/>
      <c r="C254" s="229"/>
      <c r="D254" s="230" t="s">
        <v>188</v>
      </c>
      <c r="E254" s="231" t="s">
        <v>1</v>
      </c>
      <c r="F254" s="232" t="s">
        <v>76</v>
      </c>
      <c r="G254" s="229"/>
      <c r="H254" s="233">
        <v>0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188</v>
      </c>
      <c r="AU254" s="239" t="s">
        <v>85</v>
      </c>
      <c r="AV254" s="13" t="s">
        <v>85</v>
      </c>
      <c r="AW254" s="13" t="s">
        <v>32</v>
      </c>
      <c r="AX254" s="13" t="s">
        <v>76</v>
      </c>
      <c r="AY254" s="239" t="s">
        <v>180</v>
      </c>
    </row>
    <row r="255" s="15" customFormat="1">
      <c r="A255" s="15"/>
      <c r="B255" s="251"/>
      <c r="C255" s="252"/>
      <c r="D255" s="230" t="s">
        <v>188</v>
      </c>
      <c r="E255" s="253" t="s">
        <v>1</v>
      </c>
      <c r="F255" s="254" t="s">
        <v>293</v>
      </c>
      <c r="G255" s="252"/>
      <c r="H255" s="253" t="s">
        <v>1</v>
      </c>
      <c r="I255" s="255"/>
      <c r="J255" s="252"/>
      <c r="K255" s="252"/>
      <c r="L255" s="256"/>
      <c r="M255" s="257"/>
      <c r="N255" s="258"/>
      <c r="O255" s="258"/>
      <c r="P255" s="258"/>
      <c r="Q255" s="258"/>
      <c r="R255" s="258"/>
      <c r="S255" s="258"/>
      <c r="T255" s="25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0" t="s">
        <v>188</v>
      </c>
      <c r="AU255" s="260" t="s">
        <v>85</v>
      </c>
      <c r="AV255" s="15" t="s">
        <v>81</v>
      </c>
      <c r="AW255" s="15" t="s">
        <v>32</v>
      </c>
      <c r="AX255" s="15" t="s">
        <v>76</v>
      </c>
      <c r="AY255" s="260" t="s">
        <v>180</v>
      </c>
    </row>
    <row r="256" s="13" customFormat="1">
      <c r="A256" s="13"/>
      <c r="B256" s="228"/>
      <c r="C256" s="229"/>
      <c r="D256" s="230" t="s">
        <v>188</v>
      </c>
      <c r="E256" s="231" t="s">
        <v>1</v>
      </c>
      <c r="F256" s="232" t="s">
        <v>346</v>
      </c>
      <c r="G256" s="229"/>
      <c r="H256" s="233">
        <v>7.1900000000000004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188</v>
      </c>
      <c r="AU256" s="239" t="s">
        <v>85</v>
      </c>
      <c r="AV256" s="13" t="s">
        <v>85</v>
      </c>
      <c r="AW256" s="13" t="s">
        <v>32</v>
      </c>
      <c r="AX256" s="13" t="s">
        <v>76</v>
      </c>
      <c r="AY256" s="239" t="s">
        <v>180</v>
      </c>
    </row>
    <row r="257" s="15" customFormat="1">
      <c r="A257" s="15"/>
      <c r="B257" s="251"/>
      <c r="C257" s="252"/>
      <c r="D257" s="230" t="s">
        <v>188</v>
      </c>
      <c r="E257" s="253" t="s">
        <v>1</v>
      </c>
      <c r="F257" s="254" t="s">
        <v>295</v>
      </c>
      <c r="G257" s="252"/>
      <c r="H257" s="253" t="s">
        <v>1</v>
      </c>
      <c r="I257" s="255"/>
      <c r="J257" s="252"/>
      <c r="K257" s="252"/>
      <c r="L257" s="256"/>
      <c r="M257" s="257"/>
      <c r="N257" s="258"/>
      <c r="O257" s="258"/>
      <c r="P257" s="258"/>
      <c r="Q257" s="258"/>
      <c r="R257" s="258"/>
      <c r="S257" s="258"/>
      <c r="T257" s="25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0" t="s">
        <v>188</v>
      </c>
      <c r="AU257" s="260" t="s">
        <v>85</v>
      </c>
      <c r="AV257" s="15" t="s">
        <v>81</v>
      </c>
      <c r="AW257" s="15" t="s">
        <v>32</v>
      </c>
      <c r="AX257" s="15" t="s">
        <v>76</v>
      </c>
      <c r="AY257" s="260" t="s">
        <v>180</v>
      </c>
    </row>
    <row r="258" s="13" customFormat="1">
      <c r="A258" s="13"/>
      <c r="B258" s="228"/>
      <c r="C258" s="229"/>
      <c r="D258" s="230" t="s">
        <v>188</v>
      </c>
      <c r="E258" s="231" t="s">
        <v>1</v>
      </c>
      <c r="F258" s="232" t="s">
        <v>303</v>
      </c>
      <c r="G258" s="229"/>
      <c r="H258" s="233">
        <v>7.8399999999999999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188</v>
      </c>
      <c r="AU258" s="239" t="s">
        <v>85</v>
      </c>
      <c r="AV258" s="13" t="s">
        <v>85</v>
      </c>
      <c r="AW258" s="13" t="s">
        <v>32</v>
      </c>
      <c r="AX258" s="13" t="s">
        <v>76</v>
      </c>
      <c r="AY258" s="239" t="s">
        <v>180</v>
      </c>
    </row>
    <row r="259" s="15" customFormat="1">
      <c r="A259" s="15"/>
      <c r="B259" s="251"/>
      <c r="C259" s="252"/>
      <c r="D259" s="230" t="s">
        <v>188</v>
      </c>
      <c r="E259" s="253" t="s">
        <v>1</v>
      </c>
      <c r="F259" s="254" t="s">
        <v>297</v>
      </c>
      <c r="G259" s="252"/>
      <c r="H259" s="253" t="s">
        <v>1</v>
      </c>
      <c r="I259" s="255"/>
      <c r="J259" s="252"/>
      <c r="K259" s="252"/>
      <c r="L259" s="256"/>
      <c r="M259" s="257"/>
      <c r="N259" s="258"/>
      <c r="O259" s="258"/>
      <c r="P259" s="258"/>
      <c r="Q259" s="258"/>
      <c r="R259" s="258"/>
      <c r="S259" s="258"/>
      <c r="T259" s="25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0" t="s">
        <v>188</v>
      </c>
      <c r="AU259" s="260" t="s">
        <v>85</v>
      </c>
      <c r="AV259" s="15" t="s">
        <v>81</v>
      </c>
      <c r="AW259" s="15" t="s">
        <v>32</v>
      </c>
      <c r="AX259" s="15" t="s">
        <v>76</v>
      </c>
      <c r="AY259" s="260" t="s">
        <v>180</v>
      </c>
    </row>
    <row r="260" s="13" customFormat="1">
      <c r="A260" s="13"/>
      <c r="B260" s="228"/>
      <c r="C260" s="229"/>
      <c r="D260" s="230" t="s">
        <v>188</v>
      </c>
      <c r="E260" s="231" t="s">
        <v>1</v>
      </c>
      <c r="F260" s="232" t="s">
        <v>304</v>
      </c>
      <c r="G260" s="229"/>
      <c r="H260" s="233">
        <v>10.560000000000001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188</v>
      </c>
      <c r="AU260" s="239" t="s">
        <v>85</v>
      </c>
      <c r="AV260" s="13" t="s">
        <v>85</v>
      </c>
      <c r="AW260" s="13" t="s">
        <v>32</v>
      </c>
      <c r="AX260" s="13" t="s">
        <v>76</v>
      </c>
      <c r="AY260" s="239" t="s">
        <v>180</v>
      </c>
    </row>
    <row r="261" s="14" customFormat="1">
      <c r="A261" s="14"/>
      <c r="B261" s="240"/>
      <c r="C261" s="241"/>
      <c r="D261" s="230" t="s">
        <v>188</v>
      </c>
      <c r="E261" s="242" t="s">
        <v>1</v>
      </c>
      <c r="F261" s="243" t="s">
        <v>192</v>
      </c>
      <c r="G261" s="241"/>
      <c r="H261" s="244">
        <v>25.59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188</v>
      </c>
      <c r="AU261" s="250" t="s">
        <v>85</v>
      </c>
      <c r="AV261" s="14" t="s">
        <v>186</v>
      </c>
      <c r="AW261" s="14" t="s">
        <v>32</v>
      </c>
      <c r="AX261" s="14" t="s">
        <v>81</v>
      </c>
      <c r="AY261" s="250" t="s">
        <v>180</v>
      </c>
    </row>
    <row r="262" s="2" customFormat="1" ht="16.5" customHeight="1">
      <c r="A262" s="39"/>
      <c r="B262" s="40"/>
      <c r="C262" s="261" t="s">
        <v>347</v>
      </c>
      <c r="D262" s="261" t="s">
        <v>244</v>
      </c>
      <c r="E262" s="262" t="s">
        <v>348</v>
      </c>
      <c r="F262" s="263" t="s">
        <v>349</v>
      </c>
      <c r="G262" s="264" t="s">
        <v>272</v>
      </c>
      <c r="H262" s="265">
        <v>28.149000000000001</v>
      </c>
      <c r="I262" s="266"/>
      <c r="J262" s="267">
        <f>ROUND(I262*H262,2)</f>
        <v>0</v>
      </c>
      <c r="K262" s="268"/>
      <c r="L262" s="269"/>
      <c r="M262" s="270" t="s">
        <v>1</v>
      </c>
      <c r="N262" s="271" t="s">
        <v>41</v>
      </c>
      <c r="O262" s="92"/>
      <c r="P262" s="224">
        <f>O262*H262</f>
        <v>0</v>
      </c>
      <c r="Q262" s="224">
        <v>3.0000000000000001E-05</v>
      </c>
      <c r="R262" s="224">
        <f>Q262*H262</f>
        <v>0.00084447000000000005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219</v>
      </c>
      <c r="AT262" s="226" t="s">
        <v>244</v>
      </c>
      <c r="AU262" s="226" t="s">
        <v>85</v>
      </c>
      <c r="AY262" s="18" t="s">
        <v>180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81</v>
      </c>
      <c r="BK262" s="227">
        <f>ROUND(I262*H262,2)</f>
        <v>0</v>
      </c>
      <c r="BL262" s="18" t="s">
        <v>186</v>
      </c>
      <c r="BM262" s="226" t="s">
        <v>350</v>
      </c>
    </row>
    <row r="263" s="13" customFormat="1">
      <c r="A263" s="13"/>
      <c r="B263" s="228"/>
      <c r="C263" s="229"/>
      <c r="D263" s="230" t="s">
        <v>188</v>
      </c>
      <c r="E263" s="229"/>
      <c r="F263" s="232" t="s">
        <v>351</v>
      </c>
      <c r="G263" s="229"/>
      <c r="H263" s="233">
        <v>28.149000000000001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188</v>
      </c>
      <c r="AU263" s="239" t="s">
        <v>85</v>
      </c>
      <c r="AV263" s="13" t="s">
        <v>85</v>
      </c>
      <c r="AW263" s="13" t="s">
        <v>4</v>
      </c>
      <c r="AX263" s="13" t="s">
        <v>81</v>
      </c>
      <c r="AY263" s="239" t="s">
        <v>180</v>
      </c>
    </row>
    <row r="264" s="2" customFormat="1" ht="24.15" customHeight="1">
      <c r="A264" s="39"/>
      <c r="B264" s="40"/>
      <c r="C264" s="214" t="s">
        <v>352</v>
      </c>
      <c r="D264" s="214" t="s">
        <v>182</v>
      </c>
      <c r="E264" s="215" t="s">
        <v>353</v>
      </c>
      <c r="F264" s="216" t="s">
        <v>354</v>
      </c>
      <c r="G264" s="217" t="s">
        <v>272</v>
      </c>
      <c r="H264" s="218">
        <v>189.78</v>
      </c>
      <c r="I264" s="219"/>
      <c r="J264" s="220">
        <f>ROUND(I264*H264,2)</f>
        <v>0</v>
      </c>
      <c r="K264" s="221"/>
      <c r="L264" s="45"/>
      <c r="M264" s="222" t="s">
        <v>1</v>
      </c>
      <c r="N264" s="223" t="s">
        <v>41</v>
      </c>
      <c r="O264" s="92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186</v>
      </c>
      <c r="AT264" s="226" t="s">
        <v>182</v>
      </c>
      <c r="AU264" s="226" t="s">
        <v>85</v>
      </c>
      <c r="AY264" s="18" t="s">
        <v>180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81</v>
      </c>
      <c r="BK264" s="227">
        <f>ROUND(I264*H264,2)</f>
        <v>0</v>
      </c>
      <c r="BL264" s="18" t="s">
        <v>186</v>
      </c>
      <c r="BM264" s="226" t="s">
        <v>355</v>
      </c>
    </row>
    <row r="265" s="15" customFormat="1">
      <c r="A265" s="15"/>
      <c r="B265" s="251"/>
      <c r="C265" s="252"/>
      <c r="D265" s="230" t="s">
        <v>188</v>
      </c>
      <c r="E265" s="253" t="s">
        <v>1</v>
      </c>
      <c r="F265" s="254" t="s">
        <v>356</v>
      </c>
      <c r="G265" s="252"/>
      <c r="H265" s="253" t="s">
        <v>1</v>
      </c>
      <c r="I265" s="255"/>
      <c r="J265" s="252"/>
      <c r="K265" s="252"/>
      <c r="L265" s="256"/>
      <c r="M265" s="257"/>
      <c r="N265" s="258"/>
      <c r="O265" s="258"/>
      <c r="P265" s="258"/>
      <c r="Q265" s="258"/>
      <c r="R265" s="258"/>
      <c r="S265" s="258"/>
      <c r="T265" s="25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0" t="s">
        <v>188</v>
      </c>
      <c r="AU265" s="260" t="s">
        <v>85</v>
      </c>
      <c r="AV265" s="15" t="s">
        <v>81</v>
      </c>
      <c r="AW265" s="15" t="s">
        <v>32</v>
      </c>
      <c r="AX265" s="15" t="s">
        <v>76</v>
      </c>
      <c r="AY265" s="260" t="s">
        <v>180</v>
      </c>
    </row>
    <row r="266" s="13" customFormat="1">
      <c r="A266" s="13"/>
      <c r="B266" s="228"/>
      <c r="C266" s="229"/>
      <c r="D266" s="230" t="s">
        <v>188</v>
      </c>
      <c r="E266" s="231" t="s">
        <v>1</v>
      </c>
      <c r="F266" s="232" t="s">
        <v>357</v>
      </c>
      <c r="G266" s="229"/>
      <c r="H266" s="233">
        <v>189.78</v>
      </c>
      <c r="I266" s="234"/>
      <c r="J266" s="229"/>
      <c r="K266" s="229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188</v>
      </c>
      <c r="AU266" s="239" t="s">
        <v>85</v>
      </c>
      <c r="AV266" s="13" t="s">
        <v>85</v>
      </c>
      <c r="AW266" s="13" t="s">
        <v>32</v>
      </c>
      <c r="AX266" s="13" t="s">
        <v>81</v>
      </c>
      <c r="AY266" s="239" t="s">
        <v>180</v>
      </c>
    </row>
    <row r="267" s="2" customFormat="1" ht="24.15" customHeight="1">
      <c r="A267" s="39"/>
      <c r="B267" s="40"/>
      <c r="C267" s="261" t="s">
        <v>358</v>
      </c>
      <c r="D267" s="261" t="s">
        <v>244</v>
      </c>
      <c r="E267" s="262" t="s">
        <v>359</v>
      </c>
      <c r="F267" s="263" t="s">
        <v>360</v>
      </c>
      <c r="G267" s="264" t="s">
        <v>272</v>
      </c>
      <c r="H267" s="265">
        <v>208.75800000000001</v>
      </c>
      <c r="I267" s="266"/>
      <c r="J267" s="267">
        <f>ROUND(I267*H267,2)</f>
        <v>0</v>
      </c>
      <c r="K267" s="268"/>
      <c r="L267" s="269"/>
      <c r="M267" s="270" t="s">
        <v>1</v>
      </c>
      <c r="N267" s="271" t="s">
        <v>41</v>
      </c>
      <c r="O267" s="92"/>
      <c r="P267" s="224">
        <f>O267*H267</f>
        <v>0</v>
      </c>
      <c r="Q267" s="224">
        <v>6.0000000000000002E-05</v>
      </c>
      <c r="R267" s="224">
        <f>Q267*H267</f>
        <v>0.01252548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219</v>
      </c>
      <c r="AT267" s="226" t="s">
        <v>244</v>
      </c>
      <c r="AU267" s="226" t="s">
        <v>85</v>
      </c>
      <c r="AY267" s="18" t="s">
        <v>180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81</v>
      </c>
      <c r="BK267" s="227">
        <f>ROUND(I267*H267,2)</f>
        <v>0</v>
      </c>
      <c r="BL267" s="18" t="s">
        <v>186</v>
      </c>
      <c r="BM267" s="226" t="s">
        <v>361</v>
      </c>
    </row>
    <row r="268" s="13" customFormat="1">
      <c r="A268" s="13"/>
      <c r="B268" s="228"/>
      <c r="C268" s="229"/>
      <c r="D268" s="230" t="s">
        <v>188</v>
      </c>
      <c r="E268" s="229"/>
      <c r="F268" s="232" t="s">
        <v>362</v>
      </c>
      <c r="G268" s="229"/>
      <c r="H268" s="233">
        <v>208.75800000000001</v>
      </c>
      <c r="I268" s="234"/>
      <c r="J268" s="229"/>
      <c r="K268" s="229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188</v>
      </c>
      <c r="AU268" s="239" t="s">
        <v>85</v>
      </c>
      <c r="AV268" s="13" t="s">
        <v>85</v>
      </c>
      <c r="AW268" s="13" t="s">
        <v>4</v>
      </c>
      <c r="AX268" s="13" t="s">
        <v>81</v>
      </c>
      <c r="AY268" s="239" t="s">
        <v>180</v>
      </c>
    </row>
    <row r="269" s="2" customFormat="1" ht="16.5" customHeight="1">
      <c r="A269" s="39"/>
      <c r="B269" s="40"/>
      <c r="C269" s="214" t="s">
        <v>363</v>
      </c>
      <c r="D269" s="214" t="s">
        <v>182</v>
      </c>
      <c r="E269" s="215" t="s">
        <v>364</v>
      </c>
      <c r="F269" s="216" t="s">
        <v>365</v>
      </c>
      <c r="G269" s="217" t="s">
        <v>272</v>
      </c>
      <c r="H269" s="218">
        <v>37.494999999999997</v>
      </c>
      <c r="I269" s="219"/>
      <c r="J269" s="220">
        <f>ROUND(I269*H269,2)</f>
        <v>0</v>
      </c>
      <c r="K269" s="221"/>
      <c r="L269" s="45"/>
      <c r="M269" s="222" t="s">
        <v>1</v>
      </c>
      <c r="N269" s="223" t="s">
        <v>41</v>
      </c>
      <c r="O269" s="92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186</v>
      </c>
      <c r="AT269" s="226" t="s">
        <v>182</v>
      </c>
      <c r="AU269" s="226" t="s">
        <v>85</v>
      </c>
      <c r="AY269" s="18" t="s">
        <v>180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81</v>
      </c>
      <c r="BK269" s="227">
        <f>ROUND(I269*H269,2)</f>
        <v>0</v>
      </c>
      <c r="BL269" s="18" t="s">
        <v>186</v>
      </c>
      <c r="BM269" s="226" t="s">
        <v>366</v>
      </c>
    </row>
    <row r="270" s="13" customFormat="1">
      <c r="A270" s="13"/>
      <c r="B270" s="228"/>
      <c r="C270" s="229"/>
      <c r="D270" s="230" t="s">
        <v>188</v>
      </c>
      <c r="E270" s="231" t="s">
        <v>1</v>
      </c>
      <c r="F270" s="232" t="s">
        <v>367</v>
      </c>
      <c r="G270" s="229"/>
      <c r="H270" s="233">
        <v>37.494999999999997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188</v>
      </c>
      <c r="AU270" s="239" t="s">
        <v>85</v>
      </c>
      <c r="AV270" s="13" t="s">
        <v>85</v>
      </c>
      <c r="AW270" s="13" t="s">
        <v>32</v>
      </c>
      <c r="AX270" s="13" t="s">
        <v>81</v>
      </c>
      <c r="AY270" s="239" t="s">
        <v>180</v>
      </c>
    </row>
    <row r="271" s="2" customFormat="1" ht="24.15" customHeight="1">
      <c r="A271" s="39"/>
      <c r="B271" s="40"/>
      <c r="C271" s="261" t="s">
        <v>368</v>
      </c>
      <c r="D271" s="261" t="s">
        <v>244</v>
      </c>
      <c r="E271" s="262" t="s">
        <v>369</v>
      </c>
      <c r="F271" s="263" t="s">
        <v>370</v>
      </c>
      <c r="G271" s="264" t="s">
        <v>272</v>
      </c>
      <c r="H271" s="265">
        <v>11.44</v>
      </c>
      <c r="I271" s="266"/>
      <c r="J271" s="267">
        <f>ROUND(I271*H271,2)</f>
        <v>0</v>
      </c>
      <c r="K271" s="268"/>
      <c r="L271" s="269"/>
      <c r="M271" s="270" t="s">
        <v>1</v>
      </c>
      <c r="N271" s="271" t="s">
        <v>41</v>
      </c>
      <c r="O271" s="92"/>
      <c r="P271" s="224">
        <f>O271*H271</f>
        <v>0</v>
      </c>
      <c r="Q271" s="224">
        <v>0.00029999999999999997</v>
      </c>
      <c r="R271" s="224">
        <f>Q271*H271</f>
        <v>0.0034319999999999997</v>
      </c>
      <c r="S271" s="224">
        <v>0</v>
      </c>
      <c r="T271" s="22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6" t="s">
        <v>219</v>
      </c>
      <c r="AT271" s="226" t="s">
        <v>244</v>
      </c>
      <c r="AU271" s="226" t="s">
        <v>85</v>
      </c>
      <c r="AY271" s="18" t="s">
        <v>180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8" t="s">
        <v>81</v>
      </c>
      <c r="BK271" s="227">
        <f>ROUND(I271*H271,2)</f>
        <v>0</v>
      </c>
      <c r="BL271" s="18" t="s">
        <v>186</v>
      </c>
      <c r="BM271" s="226" t="s">
        <v>371</v>
      </c>
    </row>
    <row r="272" s="13" customFormat="1">
      <c r="A272" s="13"/>
      <c r="B272" s="228"/>
      <c r="C272" s="229"/>
      <c r="D272" s="230" t="s">
        <v>188</v>
      </c>
      <c r="E272" s="231" t="s">
        <v>90</v>
      </c>
      <c r="F272" s="232" t="s">
        <v>372</v>
      </c>
      <c r="G272" s="229"/>
      <c r="H272" s="233">
        <v>10.4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188</v>
      </c>
      <c r="AU272" s="239" t="s">
        <v>85</v>
      </c>
      <c r="AV272" s="13" t="s">
        <v>85</v>
      </c>
      <c r="AW272" s="13" t="s">
        <v>32</v>
      </c>
      <c r="AX272" s="13" t="s">
        <v>81</v>
      </c>
      <c r="AY272" s="239" t="s">
        <v>180</v>
      </c>
    </row>
    <row r="273" s="13" customFormat="1">
      <c r="A273" s="13"/>
      <c r="B273" s="228"/>
      <c r="C273" s="229"/>
      <c r="D273" s="230" t="s">
        <v>188</v>
      </c>
      <c r="E273" s="229"/>
      <c r="F273" s="232" t="s">
        <v>373</v>
      </c>
      <c r="G273" s="229"/>
      <c r="H273" s="233">
        <v>11.44</v>
      </c>
      <c r="I273" s="234"/>
      <c r="J273" s="229"/>
      <c r="K273" s="229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188</v>
      </c>
      <c r="AU273" s="239" t="s">
        <v>85</v>
      </c>
      <c r="AV273" s="13" t="s">
        <v>85</v>
      </c>
      <c r="AW273" s="13" t="s">
        <v>4</v>
      </c>
      <c r="AX273" s="13" t="s">
        <v>81</v>
      </c>
      <c r="AY273" s="239" t="s">
        <v>180</v>
      </c>
    </row>
    <row r="274" s="2" customFormat="1" ht="24.15" customHeight="1">
      <c r="A274" s="39"/>
      <c r="B274" s="40"/>
      <c r="C274" s="261" t="s">
        <v>374</v>
      </c>
      <c r="D274" s="261" t="s">
        <v>244</v>
      </c>
      <c r="E274" s="262" t="s">
        <v>375</v>
      </c>
      <c r="F274" s="263" t="s">
        <v>376</v>
      </c>
      <c r="G274" s="264" t="s">
        <v>272</v>
      </c>
      <c r="H274" s="265">
        <v>29.805</v>
      </c>
      <c r="I274" s="266"/>
      <c r="J274" s="267">
        <f>ROUND(I274*H274,2)</f>
        <v>0</v>
      </c>
      <c r="K274" s="268"/>
      <c r="L274" s="269"/>
      <c r="M274" s="270" t="s">
        <v>1</v>
      </c>
      <c r="N274" s="271" t="s">
        <v>41</v>
      </c>
      <c r="O274" s="92"/>
      <c r="P274" s="224">
        <f>O274*H274</f>
        <v>0</v>
      </c>
      <c r="Q274" s="224">
        <v>0.00020000000000000001</v>
      </c>
      <c r="R274" s="224">
        <f>Q274*H274</f>
        <v>0.0059610000000000002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219</v>
      </c>
      <c r="AT274" s="226" t="s">
        <v>244</v>
      </c>
      <c r="AU274" s="226" t="s">
        <v>85</v>
      </c>
      <c r="AY274" s="18" t="s">
        <v>180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81</v>
      </c>
      <c r="BK274" s="227">
        <f>ROUND(I274*H274,2)</f>
        <v>0</v>
      </c>
      <c r="BL274" s="18" t="s">
        <v>186</v>
      </c>
      <c r="BM274" s="226" t="s">
        <v>377</v>
      </c>
    </row>
    <row r="275" s="13" customFormat="1">
      <c r="A275" s="13"/>
      <c r="B275" s="228"/>
      <c r="C275" s="229"/>
      <c r="D275" s="230" t="s">
        <v>188</v>
      </c>
      <c r="E275" s="231" t="s">
        <v>93</v>
      </c>
      <c r="F275" s="232" t="s">
        <v>378</v>
      </c>
      <c r="G275" s="229"/>
      <c r="H275" s="233">
        <v>27.094999999999999</v>
      </c>
      <c r="I275" s="234"/>
      <c r="J275" s="229"/>
      <c r="K275" s="229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188</v>
      </c>
      <c r="AU275" s="239" t="s">
        <v>85</v>
      </c>
      <c r="AV275" s="13" t="s">
        <v>85</v>
      </c>
      <c r="AW275" s="13" t="s">
        <v>32</v>
      </c>
      <c r="AX275" s="13" t="s">
        <v>81</v>
      </c>
      <c r="AY275" s="239" t="s">
        <v>180</v>
      </c>
    </row>
    <row r="276" s="13" customFormat="1">
      <c r="A276" s="13"/>
      <c r="B276" s="228"/>
      <c r="C276" s="229"/>
      <c r="D276" s="230" t="s">
        <v>188</v>
      </c>
      <c r="E276" s="229"/>
      <c r="F276" s="232" t="s">
        <v>379</v>
      </c>
      <c r="G276" s="229"/>
      <c r="H276" s="233">
        <v>29.805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188</v>
      </c>
      <c r="AU276" s="239" t="s">
        <v>85</v>
      </c>
      <c r="AV276" s="13" t="s">
        <v>85</v>
      </c>
      <c r="AW276" s="13" t="s">
        <v>4</v>
      </c>
      <c r="AX276" s="13" t="s">
        <v>81</v>
      </c>
      <c r="AY276" s="239" t="s">
        <v>180</v>
      </c>
    </row>
    <row r="277" s="2" customFormat="1" ht="16.5" customHeight="1">
      <c r="A277" s="39"/>
      <c r="B277" s="40"/>
      <c r="C277" s="214" t="s">
        <v>380</v>
      </c>
      <c r="D277" s="214" t="s">
        <v>182</v>
      </c>
      <c r="E277" s="215" t="s">
        <v>381</v>
      </c>
      <c r="F277" s="216" t="s">
        <v>382</v>
      </c>
      <c r="G277" s="217" t="s">
        <v>185</v>
      </c>
      <c r="H277" s="218">
        <v>4.2000000000000002</v>
      </c>
      <c r="I277" s="219"/>
      <c r="J277" s="220">
        <f>ROUND(I277*H277,2)</f>
        <v>0</v>
      </c>
      <c r="K277" s="221"/>
      <c r="L277" s="45"/>
      <c r="M277" s="222" t="s">
        <v>1</v>
      </c>
      <c r="N277" s="223" t="s">
        <v>41</v>
      </c>
      <c r="O277" s="92"/>
      <c r="P277" s="224">
        <f>O277*H277</f>
        <v>0</v>
      </c>
      <c r="Q277" s="224">
        <v>0.0083499999999999998</v>
      </c>
      <c r="R277" s="224">
        <f>Q277*H277</f>
        <v>0.035070000000000004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186</v>
      </c>
      <c r="AT277" s="226" t="s">
        <v>182</v>
      </c>
      <c r="AU277" s="226" t="s">
        <v>85</v>
      </c>
      <c r="AY277" s="18" t="s">
        <v>180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81</v>
      </c>
      <c r="BK277" s="227">
        <f>ROUND(I277*H277,2)</f>
        <v>0</v>
      </c>
      <c r="BL277" s="18" t="s">
        <v>186</v>
      </c>
      <c r="BM277" s="226" t="s">
        <v>383</v>
      </c>
    </row>
    <row r="278" s="13" customFormat="1">
      <c r="A278" s="13"/>
      <c r="B278" s="228"/>
      <c r="C278" s="229"/>
      <c r="D278" s="230" t="s">
        <v>188</v>
      </c>
      <c r="E278" s="231" t="s">
        <v>1</v>
      </c>
      <c r="F278" s="232" t="s">
        <v>116</v>
      </c>
      <c r="G278" s="229"/>
      <c r="H278" s="233">
        <v>4.2000000000000002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188</v>
      </c>
      <c r="AU278" s="239" t="s">
        <v>85</v>
      </c>
      <c r="AV278" s="13" t="s">
        <v>85</v>
      </c>
      <c r="AW278" s="13" t="s">
        <v>32</v>
      </c>
      <c r="AX278" s="13" t="s">
        <v>81</v>
      </c>
      <c r="AY278" s="239" t="s">
        <v>180</v>
      </c>
    </row>
    <row r="279" s="2" customFormat="1" ht="16.5" customHeight="1">
      <c r="A279" s="39"/>
      <c r="B279" s="40"/>
      <c r="C279" s="261" t="s">
        <v>384</v>
      </c>
      <c r="D279" s="261" t="s">
        <v>244</v>
      </c>
      <c r="E279" s="262" t="s">
        <v>385</v>
      </c>
      <c r="F279" s="263" t="s">
        <v>386</v>
      </c>
      <c r="G279" s="264" t="s">
        <v>387</v>
      </c>
      <c r="H279" s="265">
        <v>2.625</v>
      </c>
      <c r="I279" s="266"/>
      <c r="J279" s="267">
        <f>ROUND(I279*H279,2)</f>
        <v>0</v>
      </c>
      <c r="K279" s="268"/>
      <c r="L279" s="269"/>
      <c r="M279" s="270" t="s">
        <v>1</v>
      </c>
      <c r="N279" s="271" t="s">
        <v>41</v>
      </c>
      <c r="O279" s="92"/>
      <c r="P279" s="224">
        <f>O279*H279</f>
        <v>0</v>
      </c>
      <c r="Q279" s="224">
        <v>0.00173</v>
      </c>
      <c r="R279" s="224">
        <f>Q279*H279</f>
        <v>0.0045412500000000001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219</v>
      </c>
      <c r="AT279" s="226" t="s">
        <v>244</v>
      </c>
      <c r="AU279" s="226" t="s">
        <v>85</v>
      </c>
      <c r="AY279" s="18" t="s">
        <v>180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81</v>
      </c>
      <c r="BK279" s="227">
        <f>ROUND(I279*H279,2)</f>
        <v>0</v>
      </c>
      <c r="BL279" s="18" t="s">
        <v>186</v>
      </c>
      <c r="BM279" s="226" t="s">
        <v>388</v>
      </c>
    </row>
    <row r="280" s="15" customFormat="1">
      <c r="A280" s="15"/>
      <c r="B280" s="251"/>
      <c r="C280" s="252"/>
      <c r="D280" s="230" t="s">
        <v>188</v>
      </c>
      <c r="E280" s="253" t="s">
        <v>1</v>
      </c>
      <c r="F280" s="254" t="s">
        <v>389</v>
      </c>
      <c r="G280" s="252"/>
      <c r="H280" s="253" t="s">
        <v>1</v>
      </c>
      <c r="I280" s="255"/>
      <c r="J280" s="252"/>
      <c r="K280" s="252"/>
      <c r="L280" s="256"/>
      <c r="M280" s="257"/>
      <c r="N280" s="258"/>
      <c r="O280" s="258"/>
      <c r="P280" s="258"/>
      <c r="Q280" s="258"/>
      <c r="R280" s="258"/>
      <c r="S280" s="258"/>
      <c r="T280" s="25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0" t="s">
        <v>188</v>
      </c>
      <c r="AU280" s="260" t="s">
        <v>85</v>
      </c>
      <c r="AV280" s="15" t="s">
        <v>81</v>
      </c>
      <c r="AW280" s="15" t="s">
        <v>32</v>
      </c>
      <c r="AX280" s="15" t="s">
        <v>76</v>
      </c>
      <c r="AY280" s="260" t="s">
        <v>180</v>
      </c>
    </row>
    <row r="281" s="13" customFormat="1">
      <c r="A281" s="13"/>
      <c r="B281" s="228"/>
      <c r="C281" s="229"/>
      <c r="D281" s="230" t="s">
        <v>188</v>
      </c>
      <c r="E281" s="231" t="s">
        <v>1</v>
      </c>
      <c r="F281" s="232" t="s">
        <v>390</v>
      </c>
      <c r="G281" s="229"/>
      <c r="H281" s="233">
        <v>2.1000000000000001</v>
      </c>
      <c r="I281" s="234"/>
      <c r="J281" s="229"/>
      <c r="K281" s="229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188</v>
      </c>
      <c r="AU281" s="239" t="s">
        <v>85</v>
      </c>
      <c r="AV281" s="13" t="s">
        <v>85</v>
      </c>
      <c r="AW281" s="13" t="s">
        <v>32</v>
      </c>
      <c r="AX281" s="13" t="s">
        <v>81</v>
      </c>
      <c r="AY281" s="239" t="s">
        <v>180</v>
      </c>
    </row>
    <row r="282" s="13" customFormat="1">
      <c r="A282" s="13"/>
      <c r="B282" s="228"/>
      <c r="C282" s="229"/>
      <c r="D282" s="230" t="s">
        <v>188</v>
      </c>
      <c r="E282" s="229"/>
      <c r="F282" s="232" t="s">
        <v>391</v>
      </c>
      <c r="G282" s="229"/>
      <c r="H282" s="233">
        <v>2.625</v>
      </c>
      <c r="I282" s="234"/>
      <c r="J282" s="229"/>
      <c r="K282" s="229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188</v>
      </c>
      <c r="AU282" s="239" t="s">
        <v>85</v>
      </c>
      <c r="AV282" s="13" t="s">
        <v>85</v>
      </c>
      <c r="AW282" s="13" t="s">
        <v>4</v>
      </c>
      <c r="AX282" s="13" t="s">
        <v>81</v>
      </c>
      <c r="AY282" s="239" t="s">
        <v>180</v>
      </c>
    </row>
    <row r="283" s="2" customFormat="1" ht="24.15" customHeight="1">
      <c r="A283" s="39"/>
      <c r="B283" s="40"/>
      <c r="C283" s="214" t="s">
        <v>392</v>
      </c>
      <c r="D283" s="214" t="s">
        <v>182</v>
      </c>
      <c r="E283" s="215" t="s">
        <v>393</v>
      </c>
      <c r="F283" s="216" t="s">
        <v>394</v>
      </c>
      <c r="G283" s="217" t="s">
        <v>185</v>
      </c>
      <c r="H283" s="218">
        <v>173.93199999999999</v>
      </c>
      <c r="I283" s="219"/>
      <c r="J283" s="220">
        <f>ROUND(I283*H283,2)</f>
        <v>0</v>
      </c>
      <c r="K283" s="221"/>
      <c r="L283" s="45"/>
      <c r="M283" s="222" t="s">
        <v>1</v>
      </c>
      <c r="N283" s="223" t="s">
        <v>41</v>
      </c>
      <c r="O283" s="92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186</v>
      </c>
      <c r="AT283" s="226" t="s">
        <v>182</v>
      </c>
      <c r="AU283" s="226" t="s">
        <v>85</v>
      </c>
      <c r="AY283" s="18" t="s">
        <v>180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81</v>
      </c>
      <c r="BK283" s="227">
        <f>ROUND(I283*H283,2)</f>
        <v>0</v>
      </c>
      <c r="BL283" s="18" t="s">
        <v>186</v>
      </c>
      <c r="BM283" s="226" t="s">
        <v>395</v>
      </c>
    </row>
    <row r="284" s="15" customFormat="1">
      <c r="A284" s="15"/>
      <c r="B284" s="251"/>
      <c r="C284" s="252"/>
      <c r="D284" s="230" t="s">
        <v>188</v>
      </c>
      <c r="E284" s="253" t="s">
        <v>1</v>
      </c>
      <c r="F284" s="254" t="s">
        <v>396</v>
      </c>
      <c r="G284" s="252"/>
      <c r="H284" s="253" t="s">
        <v>1</v>
      </c>
      <c r="I284" s="255"/>
      <c r="J284" s="252"/>
      <c r="K284" s="252"/>
      <c r="L284" s="256"/>
      <c r="M284" s="257"/>
      <c r="N284" s="258"/>
      <c r="O284" s="258"/>
      <c r="P284" s="258"/>
      <c r="Q284" s="258"/>
      <c r="R284" s="258"/>
      <c r="S284" s="258"/>
      <c r="T284" s="25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0" t="s">
        <v>188</v>
      </c>
      <c r="AU284" s="260" t="s">
        <v>85</v>
      </c>
      <c r="AV284" s="15" t="s">
        <v>81</v>
      </c>
      <c r="AW284" s="15" t="s">
        <v>32</v>
      </c>
      <c r="AX284" s="15" t="s">
        <v>76</v>
      </c>
      <c r="AY284" s="260" t="s">
        <v>180</v>
      </c>
    </row>
    <row r="285" s="13" customFormat="1">
      <c r="A285" s="13"/>
      <c r="B285" s="228"/>
      <c r="C285" s="229"/>
      <c r="D285" s="230" t="s">
        <v>188</v>
      </c>
      <c r="E285" s="231" t="s">
        <v>1</v>
      </c>
      <c r="F285" s="232" t="s">
        <v>397</v>
      </c>
      <c r="G285" s="229"/>
      <c r="H285" s="233">
        <v>1.456</v>
      </c>
      <c r="I285" s="234"/>
      <c r="J285" s="229"/>
      <c r="K285" s="229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188</v>
      </c>
      <c r="AU285" s="239" t="s">
        <v>85</v>
      </c>
      <c r="AV285" s="13" t="s">
        <v>85</v>
      </c>
      <c r="AW285" s="13" t="s">
        <v>32</v>
      </c>
      <c r="AX285" s="13" t="s">
        <v>76</v>
      </c>
      <c r="AY285" s="239" t="s">
        <v>180</v>
      </c>
    </row>
    <row r="286" s="13" customFormat="1">
      <c r="A286" s="13"/>
      <c r="B286" s="228"/>
      <c r="C286" s="229"/>
      <c r="D286" s="230" t="s">
        <v>188</v>
      </c>
      <c r="E286" s="231" t="s">
        <v>1</v>
      </c>
      <c r="F286" s="232" t="s">
        <v>398</v>
      </c>
      <c r="G286" s="229"/>
      <c r="H286" s="233">
        <v>2.2639999999999998</v>
      </c>
      <c r="I286" s="234"/>
      <c r="J286" s="229"/>
      <c r="K286" s="229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188</v>
      </c>
      <c r="AU286" s="239" t="s">
        <v>85</v>
      </c>
      <c r="AV286" s="13" t="s">
        <v>85</v>
      </c>
      <c r="AW286" s="13" t="s">
        <v>32</v>
      </c>
      <c r="AX286" s="13" t="s">
        <v>76</v>
      </c>
      <c r="AY286" s="239" t="s">
        <v>180</v>
      </c>
    </row>
    <row r="287" s="13" customFormat="1">
      <c r="A287" s="13"/>
      <c r="B287" s="228"/>
      <c r="C287" s="229"/>
      <c r="D287" s="230" t="s">
        <v>188</v>
      </c>
      <c r="E287" s="231" t="s">
        <v>1</v>
      </c>
      <c r="F287" s="232" t="s">
        <v>399</v>
      </c>
      <c r="G287" s="229"/>
      <c r="H287" s="233">
        <v>2.7509999999999999</v>
      </c>
      <c r="I287" s="234"/>
      <c r="J287" s="229"/>
      <c r="K287" s="229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188</v>
      </c>
      <c r="AU287" s="239" t="s">
        <v>85</v>
      </c>
      <c r="AV287" s="13" t="s">
        <v>85</v>
      </c>
      <c r="AW287" s="13" t="s">
        <v>32</v>
      </c>
      <c r="AX287" s="13" t="s">
        <v>76</v>
      </c>
      <c r="AY287" s="239" t="s">
        <v>180</v>
      </c>
    </row>
    <row r="288" s="13" customFormat="1">
      <c r="A288" s="13"/>
      <c r="B288" s="228"/>
      <c r="C288" s="229"/>
      <c r="D288" s="230" t="s">
        <v>188</v>
      </c>
      <c r="E288" s="231" t="s">
        <v>1</v>
      </c>
      <c r="F288" s="232" t="s">
        <v>400</v>
      </c>
      <c r="G288" s="229"/>
      <c r="H288" s="233">
        <v>13.441000000000001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188</v>
      </c>
      <c r="AU288" s="239" t="s">
        <v>85</v>
      </c>
      <c r="AV288" s="13" t="s">
        <v>85</v>
      </c>
      <c r="AW288" s="13" t="s">
        <v>32</v>
      </c>
      <c r="AX288" s="13" t="s">
        <v>76</v>
      </c>
      <c r="AY288" s="239" t="s">
        <v>180</v>
      </c>
    </row>
    <row r="289" s="13" customFormat="1">
      <c r="A289" s="13"/>
      <c r="B289" s="228"/>
      <c r="C289" s="229"/>
      <c r="D289" s="230" t="s">
        <v>188</v>
      </c>
      <c r="E289" s="231" t="s">
        <v>1</v>
      </c>
      <c r="F289" s="232" t="s">
        <v>401</v>
      </c>
      <c r="G289" s="229"/>
      <c r="H289" s="233">
        <v>18.780000000000001</v>
      </c>
      <c r="I289" s="234"/>
      <c r="J289" s="229"/>
      <c r="K289" s="229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188</v>
      </c>
      <c r="AU289" s="239" t="s">
        <v>85</v>
      </c>
      <c r="AV289" s="13" t="s">
        <v>85</v>
      </c>
      <c r="AW289" s="13" t="s">
        <v>32</v>
      </c>
      <c r="AX289" s="13" t="s">
        <v>76</v>
      </c>
      <c r="AY289" s="239" t="s">
        <v>180</v>
      </c>
    </row>
    <row r="290" s="13" customFormat="1">
      <c r="A290" s="13"/>
      <c r="B290" s="228"/>
      <c r="C290" s="229"/>
      <c r="D290" s="230" t="s">
        <v>188</v>
      </c>
      <c r="E290" s="231" t="s">
        <v>1</v>
      </c>
      <c r="F290" s="232" t="s">
        <v>402</v>
      </c>
      <c r="G290" s="229"/>
      <c r="H290" s="233">
        <v>8.8200000000000003</v>
      </c>
      <c r="I290" s="234"/>
      <c r="J290" s="229"/>
      <c r="K290" s="229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188</v>
      </c>
      <c r="AU290" s="239" t="s">
        <v>85</v>
      </c>
      <c r="AV290" s="13" t="s">
        <v>85</v>
      </c>
      <c r="AW290" s="13" t="s">
        <v>32</v>
      </c>
      <c r="AX290" s="13" t="s">
        <v>76</v>
      </c>
      <c r="AY290" s="239" t="s">
        <v>180</v>
      </c>
    </row>
    <row r="291" s="13" customFormat="1">
      <c r="A291" s="13"/>
      <c r="B291" s="228"/>
      <c r="C291" s="229"/>
      <c r="D291" s="230" t="s">
        <v>188</v>
      </c>
      <c r="E291" s="231" t="s">
        <v>1</v>
      </c>
      <c r="F291" s="232" t="s">
        <v>403</v>
      </c>
      <c r="G291" s="229"/>
      <c r="H291" s="233">
        <v>12.651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188</v>
      </c>
      <c r="AU291" s="239" t="s">
        <v>85</v>
      </c>
      <c r="AV291" s="13" t="s">
        <v>85</v>
      </c>
      <c r="AW291" s="13" t="s">
        <v>32</v>
      </c>
      <c r="AX291" s="13" t="s">
        <v>76</v>
      </c>
      <c r="AY291" s="239" t="s">
        <v>180</v>
      </c>
    </row>
    <row r="292" s="13" customFormat="1">
      <c r="A292" s="13"/>
      <c r="B292" s="228"/>
      <c r="C292" s="229"/>
      <c r="D292" s="230" t="s">
        <v>188</v>
      </c>
      <c r="E292" s="231" t="s">
        <v>1</v>
      </c>
      <c r="F292" s="232" t="s">
        <v>404</v>
      </c>
      <c r="G292" s="229"/>
      <c r="H292" s="233">
        <v>13.362</v>
      </c>
      <c r="I292" s="234"/>
      <c r="J292" s="229"/>
      <c r="K292" s="229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188</v>
      </c>
      <c r="AU292" s="239" t="s">
        <v>85</v>
      </c>
      <c r="AV292" s="13" t="s">
        <v>85</v>
      </c>
      <c r="AW292" s="13" t="s">
        <v>32</v>
      </c>
      <c r="AX292" s="13" t="s">
        <v>76</v>
      </c>
      <c r="AY292" s="239" t="s">
        <v>180</v>
      </c>
    </row>
    <row r="293" s="13" customFormat="1">
      <c r="A293" s="13"/>
      <c r="B293" s="228"/>
      <c r="C293" s="229"/>
      <c r="D293" s="230" t="s">
        <v>188</v>
      </c>
      <c r="E293" s="231" t="s">
        <v>1</v>
      </c>
      <c r="F293" s="232" t="s">
        <v>405</v>
      </c>
      <c r="G293" s="229"/>
      <c r="H293" s="233">
        <v>13.441000000000001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188</v>
      </c>
      <c r="AU293" s="239" t="s">
        <v>85</v>
      </c>
      <c r="AV293" s="13" t="s">
        <v>85</v>
      </c>
      <c r="AW293" s="13" t="s">
        <v>32</v>
      </c>
      <c r="AX293" s="13" t="s">
        <v>76</v>
      </c>
      <c r="AY293" s="239" t="s">
        <v>180</v>
      </c>
    </row>
    <row r="294" s="13" customFormat="1">
      <c r="A294" s="13"/>
      <c r="B294" s="228"/>
      <c r="C294" s="229"/>
      <c r="D294" s="230" t="s">
        <v>188</v>
      </c>
      <c r="E294" s="231" t="s">
        <v>1</v>
      </c>
      <c r="F294" s="232" t="s">
        <v>397</v>
      </c>
      <c r="G294" s="229"/>
      <c r="H294" s="233">
        <v>1.456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188</v>
      </c>
      <c r="AU294" s="239" t="s">
        <v>85</v>
      </c>
      <c r="AV294" s="13" t="s">
        <v>85</v>
      </c>
      <c r="AW294" s="13" t="s">
        <v>32</v>
      </c>
      <c r="AX294" s="13" t="s">
        <v>76</v>
      </c>
      <c r="AY294" s="239" t="s">
        <v>180</v>
      </c>
    </row>
    <row r="295" s="13" customFormat="1">
      <c r="A295" s="13"/>
      <c r="B295" s="228"/>
      <c r="C295" s="229"/>
      <c r="D295" s="230" t="s">
        <v>188</v>
      </c>
      <c r="E295" s="231" t="s">
        <v>1</v>
      </c>
      <c r="F295" s="232" t="s">
        <v>398</v>
      </c>
      <c r="G295" s="229"/>
      <c r="H295" s="233">
        <v>2.2639999999999998</v>
      </c>
      <c r="I295" s="234"/>
      <c r="J295" s="229"/>
      <c r="K295" s="229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188</v>
      </c>
      <c r="AU295" s="239" t="s">
        <v>85</v>
      </c>
      <c r="AV295" s="13" t="s">
        <v>85</v>
      </c>
      <c r="AW295" s="13" t="s">
        <v>32</v>
      </c>
      <c r="AX295" s="13" t="s">
        <v>76</v>
      </c>
      <c r="AY295" s="239" t="s">
        <v>180</v>
      </c>
    </row>
    <row r="296" s="13" customFormat="1">
      <c r="A296" s="13"/>
      <c r="B296" s="228"/>
      <c r="C296" s="229"/>
      <c r="D296" s="230" t="s">
        <v>188</v>
      </c>
      <c r="E296" s="231" t="s">
        <v>1</v>
      </c>
      <c r="F296" s="232" t="s">
        <v>399</v>
      </c>
      <c r="G296" s="229"/>
      <c r="H296" s="233">
        <v>2.7509999999999999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188</v>
      </c>
      <c r="AU296" s="239" t="s">
        <v>85</v>
      </c>
      <c r="AV296" s="13" t="s">
        <v>85</v>
      </c>
      <c r="AW296" s="13" t="s">
        <v>32</v>
      </c>
      <c r="AX296" s="13" t="s">
        <v>76</v>
      </c>
      <c r="AY296" s="239" t="s">
        <v>180</v>
      </c>
    </row>
    <row r="297" s="13" customFormat="1">
      <c r="A297" s="13"/>
      <c r="B297" s="228"/>
      <c r="C297" s="229"/>
      <c r="D297" s="230" t="s">
        <v>188</v>
      </c>
      <c r="E297" s="231" t="s">
        <v>1</v>
      </c>
      <c r="F297" s="232" t="s">
        <v>400</v>
      </c>
      <c r="G297" s="229"/>
      <c r="H297" s="233">
        <v>13.441000000000001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188</v>
      </c>
      <c r="AU297" s="239" t="s">
        <v>85</v>
      </c>
      <c r="AV297" s="13" t="s">
        <v>85</v>
      </c>
      <c r="AW297" s="13" t="s">
        <v>32</v>
      </c>
      <c r="AX297" s="13" t="s">
        <v>76</v>
      </c>
      <c r="AY297" s="239" t="s">
        <v>180</v>
      </c>
    </row>
    <row r="298" s="13" customFormat="1">
      <c r="A298" s="13"/>
      <c r="B298" s="228"/>
      <c r="C298" s="229"/>
      <c r="D298" s="230" t="s">
        <v>188</v>
      </c>
      <c r="E298" s="231" t="s">
        <v>1</v>
      </c>
      <c r="F298" s="232" t="s">
        <v>401</v>
      </c>
      <c r="G298" s="229"/>
      <c r="H298" s="233">
        <v>18.780000000000001</v>
      </c>
      <c r="I298" s="234"/>
      <c r="J298" s="229"/>
      <c r="K298" s="229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188</v>
      </c>
      <c r="AU298" s="239" t="s">
        <v>85</v>
      </c>
      <c r="AV298" s="13" t="s">
        <v>85</v>
      </c>
      <c r="AW298" s="13" t="s">
        <v>32</v>
      </c>
      <c r="AX298" s="13" t="s">
        <v>76</v>
      </c>
      <c r="AY298" s="239" t="s">
        <v>180</v>
      </c>
    </row>
    <row r="299" s="13" customFormat="1">
      <c r="A299" s="13"/>
      <c r="B299" s="228"/>
      <c r="C299" s="229"/>
      <c r="D299" s="230" t="s">
        <v>188</v>
      </c>
      <c r="E299" s="231" t="s">
        <v>1</v>
      </c>
      <c r="F299" s="232" t="s">
        <v>402</v>
      </c>
      <c r="G299" s="229"/>
      <c r="H299" s="233">
        <v>8.8200000000000003</v>
      </c>
      <c r="I299" s="234"/>
      <c r="J299" s="229"/>
      <c r="K299" s="229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188</v>
      </c>
      <c r="AU299" s="239" t="s">
        <v>85</v>
      </c>
      <c r="AV299" s="13" t="s">
        <v>85</v>
      </c>
      <c r="AW299" s="13" t="s">
        <v>32</v>
      </c>
      <c r="AX299" s="13" t="s">
        <v>76</v>
      </c>
      <c r="AY299" s="239" t="s">
        <v>180</v>
      </c>
    </row>
    <row r="300" s="13" customFormat="1">
      <c r="A300" s="13"/>
      <c r="B300" s="228"/>
      <c r="C300" s="229"/>
      <c r="D300" s="230" t="s">
        <v>188</v>
      </c>
      <c r="E300" s="231" t="s">
        <v>1</v>
      </c>
      <c r="F300" s="232" t="s">
        <v>403</v>
      </c>
      <c r="G300" s="229"/>
      <c r="H300" s="233">
        <v>12.651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188</v>
      </c>
      <c r="AU300" s="239" t="s">
        <v>85</v>
      </c>
      <c r="AV300" s="13" t="s">
        <v>85</v>
      </c>
      <c r="AW300" s="13" t="s">
        <v>32</v>
      </c>
      <c r="AX300" s="13" t="s">
        <v>76</v>
      </c>
      <c r="AY300" s="239" t="s">
        <v>180</v>
      </c>
    </row>
    <row r="301" s="13" customFormat="1">
      <c r="A301" s="13"/>
      <c r="B301" s="228"/>
      <c r="C301" s="229"/>
      <c r="D301" s="230" t="s">
        <v>188</v>
      </c>
      <c r="E301" s="231" t="s">
        <v>1</v>
      </c>
      <c r="F301" s="232" t="s">
        <v>404</v>
      </c>
      <c r="G301" s="229"/>
      <c r="H301" s="233">
        <v>13.362</v>
      </c>
      <c r="I301" s="234"/>
      <c r="J301" s="229"/>
      <c r="K301" s="229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188</v>
      </c>
      <c r="AU301" s="239" t="s">
        <v>85</v>
      </c>
      <c r="AV301" s="13" t="s">
        <v>85</v>
      </c>
      <c r="AW301" s="13" t="s">
        <v>32</v>
      </c>
      <c r="AX301" s="13" t="s">
        <v>76</v>
      </c>
      <c r="AY301" s="239" t="s">
        <v>180</v>
      </c>
    </row>
    <row r="302" s="13" customFormat="1">
      <c r="A302" s="13"/>
      <c r="B302" s="228"/>
      <c r="C302" s="229"/>
      <c r="D302" s="230" t="s">
        <v>188</v>
      </c>
      <c r="E302" s="231" t="s">
        <v>1</v>
      </c>
      <c r="F302" s="232" t="s">
        <v>405</v>
      </c>
      <c r="G302" s="229"/>
      <c r="H302" s="233">
        <v>13.441000000000001</v>
      </c>
      <c r="I302" s="234"/>
      <c r="J302" s="229"/>
      <c r="K302" s="229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188</v>
      </c>
      <c r="AU302" s="239" t="s">
        <v>85</v>
      </c>
      <c r="AV302" s="13" t="s">
        <v>85</v>
      </c>
      <c r="AW302" s="13" t="s">
        <v>32</v>
      </c>
      <c r="AX302" s="13" t="s">
        <v>76</v>
      </c>
      <c r="AY302" s="239" t="s">
        <v>180</v>
      </c>
    </row>
    <row r="303" s="14" customFormat="1">
      <c r="A303" s="14"/>
      <c r="B303" s="240"/>
      <c r="C303" s="241"/>
      <c r="D303" s="230" t="s">
        <v>188</v>
      </c>
      <c r="E303" s="242" t="s">
        <v>1</v>
      </c>
      <c r="F303" s="243" t="s">
        <v>192</v>
      </c>
      <c r="G303" s="241"/>
      <c r="H303" s="244">
        <v>173.93199999999999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188</v>
      </c>
      <c r="AU303" s="250" t="s">
        <v>85</v>
      </c>
      <c r="AV303" s="14" t="s">
        <v>186</v>
      </c>
      <c r="AW303" s="14" t="s">
        <v>32</v>
      </c>
      <c r="AX303" s="14" t="s">
        <v>81</v>
      </c>
      <c r="AY303" s="250" t="s">
        <v>180</v>
      </c>
    </row>
    <row r="304" s="2" customFormat="1" ht="24.15" customHeight="1">
      <c r="A304" s="39"/>
      <c r="B304" s="40"/>
      <c r="C304" s="214" t="s">
        <v>406</v>
      </c>
      <c r="D304" s="214" t="s">
        <v>182</v>
      </c>
      <c r="E304" s="215" t="s">
        <v>407</v>
      </c>
      <c r="F304" s="216" t="s">
        <v>408</v>
      </c>
      <c r="G304" s="217" t="s">
        <v>199</v>
      </c>
      <c r="H304" s="218">
        <v>0.5</v>
      </c>
      <c r="I304" s="219"/>
      <c r="J304" s="220">
        <f>ROUND(I304*H304,2)</f>
        <v>0</v>
      </c>
      <c r="K304" s="221"/>
      <c r="L304" s="45"/>
      <c r="M304" s="222" t="s">
        <v>1</v>
      </c>
      <c r="N304" s="223" t="s">
        <v>41</v>
      </c>
      <c r="O304" s="92"/>
      <c r="P304" s="224">
        <f>O304*H304</f>
        <v>0</v>
      </c>
      <c r="Q304" s="224">
        <v>2.2563399999999998</v>
      </c>
      <c r="R304" s="224">
        <f>Q304*H304</f>
        <v>1.1281699999999999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186</v>
      </c>
      <c r="AT304" s="226" t="s">
        <v>182</v>
      </c>
      <c r="AU304" s="226" t="s">
        <v>85</v>
      </c>
      <c r="AY304" s="18" t="s">
        <v>180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81</v>
      </c>
      <c r="BK304" s="227">
        <f>ROUND(I304*H304,2)</f>
        <v>0</v>
      </c>
      <c r="BL304" s="18" t="s">
        <v>186</v>
      </c>
      <c r="BM304" s="226" t="s">
        <v>409</v>
      </c>
    </row>
    <row r="305" s="13" customFormat="1">
      <c r="A305" s="13"/>
      <c r="B305" s="228"/>
      <c r="C305" s="229"/>
      <c r="D305" s="230" t="s">
        <v>188</v>
      </c>
      <c r="E305" s="231" t="s">
        <v>1</v>
      </c>
      <c r="F305" s="232" t="s">
        <v>410</v>
      </c>
      <c r="G305" s="229"/>
      <c r="H305" s="233">
        <v>0.5</v>
      </c>
      <c r="I305" s="234"/>
      <c r="J305" s="229"/>
      <c r="K305" s="229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188</v>
      </c>
      <c r="AU305" s="239" t="s">
        <v>85</v>
      </c>
      <c r="AV305" s="13" t="s">
        <v>85</v>
      </c>
      <c r="AW305" s="13" t="s">
        <v>32</v>
      </c>
      <c r="AX305" s="13" t="s">
        <v>81</v>
      </c>
      <c r="AY305" s="239" t="s">
        <v>180</v>
      </c>
    </row>
    <row r="306" s="2" customFormat="1" ht="21.75" customHeight="1">
      <c r="A306" s="39"/>
      <c r="B306" s="40"/>
      <c r="C306" s="214" t="s">
        <v>411</v>
      </c>
      <c r="D306" s="214" t="s">
        <v>182</v>
      </c>
      <c r="E306" s="215" t="s">
        <v>412</v>
      </c>
      <c r="F306" s="216" t="s">
        <v>413</v>
      </c>
      <c r="G306" s="217" t="s">
        <v>185</v>
      </c>
      <c r="H306" s="218">
        <v>6.2469999999999999</v>
      </c>
      <c r="I306" s="219"/>
      <c r="J306" s="220">
        <f>ROUND(I306*H306,2)</f>
        <v>0</v>
      </c>
      <c r="K306" s="221"/>
      <c r="L306" s="45"/>
      <c r="M306" s="222" t="s">
        <v>1</v>
      </c>
      <c r="N306" s="223" t="s">
        <v>41</v>
      </c>
      <c r="O306" s="92"/>
      <c r="P306" s="224">
        <f>O306*H306</f>
        <v>0</v>
      </c>
      <c r="Q306" s="224">
        <v>0.0020300000000000001</v>
      </c>
      <c r="R306" s="224">
        <f>Q306*H306</f>
        <v>0.012681410000000001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186</v>
      </c>
      <c r="AT306" s="226" t="s">
        <v>182</v>
      </c>
      <c r="AU306" s="226" t="s">
        <v>85</v>
      </c>
      <c r="AY306" s="18" t="s">
        <v>180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81</v>
      </c>
      <c r="BK306" s="227">
        <f>ROUND(I306*H306,2)</f>
        <v>0</v>
      </c>
      <c r="BL306" s="18" t="s">
        <v>186</v>
      </c>
      <c r="BM306" s="226" t="s">
        <v>414</v>
      </c>
    </row>
    <row r="307" s="13" customFormat="1">
      <c r="A307" s="13"/>
      <c r="B307" s="228"/>
      <c r="C307" s="229"/>
      <c r="D307" s="230" t="s">
        <v>188</v>
      </c>
      <c r="E307" s="231" t="s">
        <v>1</v>
      </c>
      <c r="F307" s="232" t="s">
        <v>131</v>
      </c>
      <c r="G307" s="229"/>
      <c r="H307" s="233">
        <v>6.2469999999999999</v>
      </c>
      <c r="I307" s="234"/>
      <c r="J307" s="229"/>
      <c r="K307" s="229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188</v>
      </c>
      <c r="AU307" s="239" t="s">
        <v>85</v>
      </c>
      <c r="AV307" s="13" t="s">
        <v>85</v>
      </c>
      <c r="AW307" s="13" t="s">
        <v>32</v>
      </c>
      <c r="AX307" s="13" t="s">
        <v>81</v>
      </c>
      <c r="AY307" s="239" t="s">
        <v>180</v>
      </c>
    </row>
    <row r="308" s="2" customFormat="1" ht="24.15" customHeight="1">
      <c r="A308" s="39"/>
      <c r="B308" s="40"/>
      <c r="C308" s="214" t="s">
        <v>415</v>
      </c>
      <c r="D308" s="214" t="s">
        <v>182</v>
      </c>
      <c r="E308" s="215" t="s">
        <v>416</v>
      </c>
      <c r="F308" s="216" t="s">
        <v>417</v>
      </c>
      <c r="G308" s="217" t="s">
        <v>272</v>
      </c>
      <c r="H308" s="218">
        <v>27</v>
      </c>
      <c r="I308" s="219"/>
      <c r="J308" s="220">
        <f>ROUND(I308*H308,2)</f>
        <v>0</v>
      </c>
      <c r="K308" s="221"/>
      <c r="L308" s="45"/>
      <c r="M308" s="222" t="s">
        <v>1</v>
      </c>
      <c r="N308" s="223" t="s">
        <v>41</v>
      </c>
      <c r="O308" s="92"/>
      <c r="P308" s="224">
        <f>O308*H308</f>
        <v>0</v>
      </c>
      <c r="Q308" s="224">
        <v>0.0020300000000000001</v>
      </c>
      <c r="R308" s="224">
        <f>Q308*H308</f>
        <v>0.054810000000000005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186</v>
      </c>
      <c r="AT308" s="226" t="s">
        <v>182</v>
      </c>
      <c r="AU308" s="226" t="s">
        <v>85</v>
      </c>
      <c r="AY308" s="18" t="s">
        <v>180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81</v>
      </c>
      <c r="BK308" s="227">
        <f>ROUND(I308*H308,2)</f>
        <v>0</v>
      </c>
      <c r="BL308" s="18" t="s">
        <v>186</v>
      </c>
      <c r="BM308" s="226" t="s">
        <v>418</v>
      </c>
    </row>
    <row r="309" s="15" customFormat="1">
      <c r="A309" s="15"/>
      <c r="B309" s="251"/>
      <c r="C309" s="252"/>
      <c r="D309" s="230" t="s">
        <v>188</v>
      </c>
      <c r="E309" s="253" t="s">
        <v>1</v>
      </c>
      <c r="F309" s="254" t="s">
        <v>419</v>
      </c>
      <c r="G309" s="252"/>
      <c r="H309" s="253" t="s">
        <v>1</v>
      </c>
      <c r="I309" s="255"/>
      <c r="J309" s="252"/>
      <c r="K309" s="252"/>
      <c r="L309" s="256"/>
      <c r="M309" s="257"/>
      <c r="N309" s="258"/>
      <c r="O309" s="258"/>
      <c r="P309" s="258"/>
      <c r="Q309" s="258"/>
      <c r="R309" s="258"/>
      <c r="S309" s="258"/>
      <c r="T309" s="25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0" t="s">
        <v>188</v>
      </c>
      <c r="AU309" s="260" t="s">
        <v>85</v>
      </c>
      <c r="AV309" s="15" t="s">
        <v>81</v>
      </c>
      <c r="AW309" s="15" t="s">
        <v>32</v>
      </c>
      <c r="AX309" s="15" t="s">
        <v>76</v>
      </c>
      <c r="AY309" s="260" t="s">
        <v>180</v>
      </c>
    </row>
    <row r="310" s="13" customFormat="1">
      <c r="A310" s="13"/>
      <c r="B310" s="228"/>
      <c r="C310" s="229"/>
      <c r="D310" s="230" t="s">
        <v>188</v>
      </c>
      <c r="E310" s="231" t="s">
        <v>1</v>
      </c>
      <c r="F310" s="232" t="s">
        <v>334</v>
      </c>
      <c r="G310" s="229"/>
      <c r="H310" s="233">
        <v>27</v>
      </c>
      <c r="I310" s="234"/>
      <c r="J310" s="229"/>
      <c r="K310" s="229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188</v>
      </c>
      <c r="AU310" s="239" t="s">
        <v>85</v>
      </c>
      <c r="AV310" s="13" t="s">
        <v>85</v>
      </c>
      <c r="AW310" s="13" t="s">
        <v>32</v>
      </c>
      <c r="AX310" s="13" t="s">
        <v>81</v>
      </c>
      <c r="AY310" s="239" t="s">
        <v>180</v>
      </c>
    </row>
    <row r="311" s="12" customFormat="1" ht="22.8" customHeight="1">
      <c r="A311" s="12"/>
      <c r="B311" s="198"/>
      <c r="C311" s="199"/>
      <c r="D311" s="200" t="s">
        <v>75</v>
      </c>
      <c r="E311" s="212" t="s">
        <v>225</v>
      </c>
      <c r="F311" s="212" t="s">
        <v>420</v>
      </c>
      <c r="G311" s="199"/>
      <c r="H311" s="199"/>
      <c r="I311" s="202"/>
      <c r="J311" s="213">
        <f>BK311</f>
        <v>0</v>
      </c>
      <c r="K311" s="199"/>
      <c r="L311" s="204"/>
      <c r="M311" s="205"/>
      <c r="N311" s="206"/>
      <c r="O311" s="206"/>
      <c r="P311" s="207">
        <f>SUM(P312:P388)</f>
        <v>0</v>
      </c>
      <c r="Q311" s="206"/>
      <c r="R311" s="207">
        <f>SUM(R312:R388)</f>
        <v>0.0048000000000000004</v>
      </c>
      <c r="S311" s="206"/>
      <c r="T311" s="208">
        <f>SUM(T312:T388)</f>
        <v>5.7373230000000008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9" t="s">
        <v>81</v>
      </c>
      <c r="AT311" s="210" t="s">
        <v>75</v>
      </c>
      <c r="AU311" s="210" t="s">
        <v>81</v>
      </c>
      <c r="AY311" s="209" t="s">
        <v>180</v>
      </c>
      <c r="BK311" s="211">
        <f>SUM(BK312:BK388)</f>
        <v>0</v>
      </c>
    </row>
    <row r="312" s="2" customFormat="1" ht="33" customHeight="1">
      <c r="A312" s="39"/>
      <c r="B312" s="40"/>
      <c r="C312" s="214" t="s">
        <v>421</v>
      </c>
      <c r="D312" s="214" t="s">
        <v>182</v>
      </c>
      <c r="E312" s="215" t="s">
        <v>422</v>
      </c>
      <c r="F312" s="216" t="s">
        <v>423</v>
      </c>
      <c r="G312" s="217" t="s">
        <v>185</v>
      </c>
      <c r="H312" s="218">
        <v>175</v>
      </c>
      <c r="I312" s="219"/>
      <c r="J312" s="220">
        <f>ROUND(I312*H312,2)</f>
        <v>0</v>
      </c>
      <c r="K312" s="221"/>
      <c r="L312" s="45"/>
      <c r="M312" s="222" t="s">
        <v>1</v>
      </c>
      <c r="N312" s="223" t="s">
        <v>41</v>
      </c>
      <c r="O312" s="92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186</v>
      </c>
      <c r="AT312" s="226" t="s">
        <v>182</v>
      </c>
      <c r="AU312" s="226" t="s">
        <v>85</v>
      </c>
      <c r="AY312" s="18" t="s">
        <v>180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81</v>
      </c>
      <c r="BK312" s="227">
        <f>ROUND(I312*H312,2)</f>
        <v>0</v>
      </c>
      <c r="BL312" s="18" t="s">
        <v>186</v>
      </c>
      <c r="BM312" s="226" t="s">
        <v>424</v>
      </c>
    </row>
    <row r="313" s="13" customFormat="1">
      <c r="A313" s="13"/>
      <c r="B313" s="228"/>
      <c r="C313" s="229"/>
      <c r="D313" s="230" t="s">
        <v>188</v>
      </c>
      <c r="E313" s="231" t="s">
        <v>95</v>
      </c>
      <c r="F313" s="232" t="s">
        <v>425</v>
      </c>
      <c r="G313" s="229"/>
      <c r="H313" s="233">
        <v>175</v>
      </c>
      <c r="I313" s="234"/>
      <c r="J313" s="229"/>
      <c r="K313" s="229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188</v>
      </c>
      <c r="AU313" s="239" t="s">
        <v>85</v>
      </c>
      <c r="AV313" s="13" t="s">
        <v>85</v>
      </c>
      <c r="AW313" s="13" t="s">
        <v>32</v>
      </c>
      <c r="AX313" s="13" t="s">
        <v>81</v>
      </c>
      <c r="AY313" s="239" t="s">
        <v>180</v>
      </c>
    </row>
    <row r="314" s="2" customFormat="1" ht="33" customHeight="1">
      <c r="A314" s="39"/>
      <c r="B314" s="40"/>
      <c r="C314" s="214" t="s">
        <v>426</v>
      </c>
      <c r="D314" s="214" t="s">
        <v>182</v>
      </c>
      <c r="E314" s="215" t="s">
        <v>427</v>
      </c>
      <c r="F314" s="216" t="s">
        <v>428</v>
      </c>
      <c r="G314" s="217" t="s">
        <v>185</v>
      </c>
      <c r="H314" s="218">
        <v>2625</v>
      </c>
      <c r="I314" s="219"/>
      <c r="J314" s="220">
        <f>ROUND(I314*H314,2)</f>
        <v>0</v>
      </c>
      <c r="K314" s="221"/>
      <c r="L314" s="45"/>
      <c r="M314" s="222" t="s">
        <v>1</v>
      </c>
      <c r="N314" s="223" t="s">
        <v>41</v>
      </c>
      <c r="O314" s="92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186</v>
      </c>
      <c r="AT314" s="226" t="s">
        <v>182</v>
      </c>
      <c r="AU314" s="226" t="s">
        <v>85</v>
      </c>
      <c r="AY314" s="18" t="s">
        <v>180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81</v>
      </c>
      <c r="BK314" s="227">
        <f>ROUND(I314*H314,2)</f>
        <v>0</v>
      </c>
      <c r="BL314" s="18" t="s">
        <v>186</v>
      </c>
      <c r="BM314" s="226" t="s">
        <v>429</v>
      </c>
    </row>
    <row r="315" s="13" customFormat="1">
      <c r="A315" s="13"/>
      <c r="B315" s="228"/>
      <c r="C315" s="229"/>
      <c r="D315" s="230" t="s">
        <v>188</v>
      </c>
      <c r="E315" s="231" t="s">
        <v>1</v>
      </c>
      <c r="F315" s="232" t="s">
        <v>95</v>
      </c>
      <c r="G315" s="229"/>
      <c r="H315" s="233">
        <v>175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188</v>
      </c>
      <c r="AU315" s="239" t="s">
        <v>85</v>
      </c>
      <c r="AV315" s="13" t="s">
        <v>85</v>
      </c>
      <c r="AW315" s="13" t="s">
        <v>32</v>
      </c>
      <c r="AX315" s="13" t="s">
        <v>81</v>
      </c>
      <c r="AY315" s="239" t="s">
        <v>180</v>
      </c>
    </row>
    <row r="316" s="13" customFormat="1">
      <c r="A316" s="13"/>
      <c r="B316" s="228"/>
      <c r="C316" s="229"/>
      <c r="D316" s="230" t="s">
        <v>188</v>
      </c>
      <c r="E316" s="229"/>
      <c r="F316" s="232" t="s">
        <v>430</v>
      </c>
      <c r="G316" s="229"/>
      <c r="H316" s="233">
        <v>2625</v>
      </c>
      <c r="I316" s="234"/>
      <c r="J316" s="229"/>
      <c r="K316" s="229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188</v>
      </c>
      <c r="AU316" s="239" t="s">
        <v>85</v>
      </c>
      <c r="AV316" s="13" t="s">
        <v>85</v>
      </c>
      <c r="AW316" s="13" t="s">
        <v>4</v>
      </c>
      <c r="AX316" s="13" t="s">
        <v>81</v>
      </c>
      <c r="AY316" s="239" t="s">
        <v>180</v>
      </c>
    </row>
    <row r="317" s="2" customFormat="1" ht="33" customHeight="1">
      <c r="A317" s="39"/>
      <c r="B317" s="40"/>
      <c r="C317" s="214" t="s">
        <v>431</v>
      </c>
      <c r="D317" s="214" t="s">
        <v>182</v>
      </c>
      <c r="E317" s="215" t="s">
        <v>432</v>
      </c>
      <c r="F317" s="216" t="s">
        <v>433</v>
      </c>
      <c r="G317" s="217" t="s">
        <v>185</v>
      </c>
      <c r="H317" s="218">
        <v>175</v>
      </c>
      <c r="I317" s="219"/>
      <c r="J317" s="220">
        <f>ROUND(I317*H317,2)</f>
        <v>0</v>
      </c>
      <c r="K317" s="221"/>
      <c r="L317" s="45"/>
      <c r="M317" s="222" t="s">
        <v>1</v>
      </c>
      <c r="N317" s="223" t="s">
        <v>41</v>
      </c>
      <c r="O317" s="92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186</v>
      </c>
      <c r="AT317" s="226" t="s">
        <v>182</v>
      </c>
      <c r="AU317" s="226" t="s">
        <v>85</v>
      </c>
      <c r="AY317" s="18" t="s">
        <v>180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81</v>
      </c>
      <c r="BK317" s="227">
        <f>ROUND(I317*H317,2)</f>
        <v>0</v>
      </c>
      <c r="BL317" s="18" t="s">
        <v>186</v>
      </c>
      <c r="BM317" s="226" t="s">
        <v>434</v>
      </c>
    </row>
    <row r="318" s="13" customFormat="1">
      <c r="A318" s="13"/>
      <c r="B318" s="228"/>
      <c r="C318" s="229"/>
      <c r="D318" s="230" t="s">
        <v>188</v>
      </c>
      <c r="E318" s="231" t="s">
        <v>1</v>
      </c>
      <c r="F318" s="232" t="s">
        <v>95</v>
      </c>
      <c r="G318" s="229"/>
      <c r="H318" s="233">
        <v>175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188</v>
      </c>
      <c r="AU318" s="239" t="s">
        <v>85</v>
      </c>
      <c r="AV318" s="13" t="s">
        <v>85</v>
      </c>
      <c r="AW318" s="13" t="s">
        <v>32</v>
      </c>
      <c r="AX318" s="13" t="s">
        <v>81</v>
      </c>
      <c r="AY318" s="239" t="s">
        <v>180</v>
      </c>
    </row>
    <row r="319" s="2" customFormat="1" ht="16.5" customHeight="1">
      <c r="A319" s="39"/>
      <c r="B319" s="40"/>
      <c r="C319" s="214" t="s">
        <v>435</v>
      </c>
      <c r="D319" s="214" t="s">
        <v>182</v>
      </c>
      <c r="E319" s="215" t="s">
        <v>436</v>
      </c>
      <c r="F319" s="216" t="s">
        <v>437</v>
      </c>
      <c r="G319" s="217" t="s">
        <v>185</v>
      </c>
      <c r="H319" s="218">
        <v>175</v>
      </c>
      <c r="I319" s="219"/>
      <c r="J319" s="220">
        <f>ROUND(I319*H319,2)</f>
        <v>0</v>
      </c>
      <c r="K319" s="221"/>
      <c r="L319" s="45"/>
      <c r="M319" s="222" t="s">
        <v>1</v>
      </c>
      <c r="N319" s="223" t="s">
        <v>41</v>
      </c>
      <c r="O319" s="92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186</v>
      </c>
      <c r="AT319" s="226" t="s">
        <v>182</v>
      </c>
      <c r="AU319" s="226" t="s">
        <v>85</v>
      </c>
      <c r="AY319" s="18" t="s">
        <v>180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81</v>
      </c>
      <c r="BK319" s="227">
        <f>ROUND(I319*H319,2)</f>
        <v>0</v>
      </c>
      <c r="BL319" s="18" t="s">
        <v>186</v>
      </c>
      <c r="BM319" s="226" t="s">
        <v>438</v>
      </c>
    </row>
    <row r="320" s="13" customFormat="1">
      <c r="A320" s="13"/>
      <c r="B320" s="228"/>
      <c r="C320" s="229"/>
      <c r="D320" s="230" t="s">
        <v>188</v>
      </c>
      <c r="E320" s="231" t="s">
        <v>1</v>
      </c>
      <c r="F320" s="232" t="s">
        <v>95</v>
      </c>
      <c r="G320" s="229"/>
      <c r="H320" s="233">
        <v>175</v>
      </c>
      <c r="I320" s="234"/>
      <c r="J320" s="229"/>
      <c r="K320" s="229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188</v>
      </c>
      <c r="AU320" s="239" t="s">
        <v>85</v>
      </c>
      <c r="AV320" s="13" t="s">
        <v>85</v>
      </c>
      <c r="AW320" s="13" t="s">
        <v>32</v>
      </c>
      <c r="AX320" s="13" t="s">
        <v>81</v>
      </c>
      <c r="AY320" s="239" t="s">
        <v>180</v>
      </c>
    </row>
    <row r="321" s="2" customFormat="1" ht="21.75" customHeight="1">
      <c r="A321" s="39"/>
      <c r="B321" s="40"/>
      <c r="C321" s="214" t="s">
        <v>439</v>
      </c>
      <c r="D321" s="214" t="s">
        <v>182</v>
      </c>
      <c r="E321" s="215" t="s">
        <v>440</v>
      </c>
      <c r="F321" s="216" t="s">
        <v>441</v>
      </c>
      <c r="G321" s="217" t="s">
        <v>185</v>
      </c>
      <c r="H321" s="218">
        <v>1750</v>
      </c>
      <c r="I321" s="219"/>
      <c r="J321" s="220">
        <f>ROUND(I321*H321,2)</f>
        <v>0</v>
      </c>
      <c r="K321" s="221"/>
      <c r="L321" s="45"/>
      <c r="M321" s="222" t="s">
        <v>1</v>
      </c>
      <c r="N321" s="223" t="s">
        <v>41</v>
      </c>
      <c r="O321" s="92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186</v>
      </c>
      <c r="AT321" s="226" t="s">
        <v>182</v>
      </c>
      <c r="AU321" s="226" t="s">
        <v>85</v>
      </c>
      <c r="AY321" s="18" t="s">
        <v>180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81</v>
      </c>
      <c r="BK321" s="227">
        <f>ROUND(I321*H321,2)</f>
        <v>0</v>
      </c>
      <c r="BL321" s="18" t="s">
        <v>186</v>
      </c>
      <c r="BM321" s="226" t="s">
        <v>442</v>
      </c>
    </row>
    <row r="322" s="13" customFormat="1">
      <c r="A322" s="13"/>
      <c r="B322" s="228"/>
      <c r="C322" s="229"/>
      <c r="D322" s="230" t="s">
        <v>188</v>
      </c>
      <c r="E322" s="231" t="s">
        <v>1</v>
      </c>
      <c r="F322" s="232" t="s">
        <v>95</v>
      </c>
      <c r="G322" s="229"/>
      <c r="H322" s="233">
        <v>175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188</v>
      </c>
      <c r="AU322" s="239" t="s">
        <v>85</v>
      </c>
      <c r="AV322" s="13" t="s">
        <v>85</v>
      </c>
      <c r="AW322" s="13" t="s">
        <v>32</v>
      </c>
      <c r="AX322" s="13" t="s">
        <v>81</v>
      </c>
      <c r="AY322" s="239" t="s">
        <v>180</v>
      </c>
    </row>
    <row r="323" s="13" customFormat="1">
      <c r="A323" s="13"/>
      <c r="B323" s="228"/>
      <c r="C323" s="229"/>
      <c r="D323" s="230" t="s">
        <v>188</v>
      </c>
      <c r="E323" s="229"/>
      <c r="F323" s="232" t="s">
        <v>443</v>
      </c>
      <c r="G323" s="229"/>
      <c r="H323" s="233">
        <v>1750</v>
      </c>
      <c r="I323" s="234"/>
      <c r="J323" s="229"/>
      <c r="K323" s="229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188</v>
      </c>
      <c r="AU323" s="239" t="s">
        <v>85</v>
      </c>
      <c r="AV323" s="13" t="s">
        <v>85</v>
      </c>
      <c r="AW323" s="13" t="s">
        <v>4</v>
      </c>
      <c r="AX323" s="13" t="s">
        <v>81</v>
      </c>
      <c r="AY323" s="239" t="s">
        <v>180</v>
      </c>
    </row>
    <row r="324" s="2" customFormat="1" ht="21.75" customHeight="1">
      <c r="A324" s="39"/>
      <c r="B324" s="40"/>
      <c r="C324" s="214" t="s">
        <v>444</v>
      </c>
      <c r="D324" s="214" t="s">
        <v>182</v>
      </c>
      <c r="E324" s="215" t="s">
        <v>445</v>
      </c>
      <c r="F324" s="216" t="s">
        <v>446</v>
      </c>
      <c r="G324" s="217" t="s">
        <v>185</v>
      </c>
      <c r="H324" s="218">
        <v>175</v>
      </c>
      <c r="I324" s="219"/>
      <c r="J324" s="220">
        <f>ROUND(I324*H324,2)</f>
        <v>0</v>
      </c>
      <c r="K324" s="221"/>
      <c r="L324" s="45"/>
      <c r="M324" s="222" t="s">
        <v>1</v>
      </c>
      <c r="N324" s="223" t="s">
        <v>41</v>
      </c>
      <c r="O324" s="92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186</v>
      </c>
      <c r="AT324" s="226" t="s">
        <v>182</v>
      </c>
      <c r="AU324" s="226" t="s">
        <v>85</v>
      </c>
      <c r="AY324" s="18" t="s">
        <v>180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81</v>
      </c>
      <c r="BK324" s="227">
        <f>ROUND(I324*H324,2)</f>
        <v>0</v>
      </c>
      <c r="BL324" s="18" t="s">
        <v>186</v>
      </c>
      <c r="BM324" s="226" t="s">
        <v>447</v>
      </c>
    </row>
    <row r="325" s="13" customFormat="1">
      <c r="A325" s="13"/>
      <c r="B325" s="228"/>
      <c r="C325" s="229"/>
      <c r="D325" s="230" t="s">
        <v>188</v>
      </c>
      <c r="E325" s="231" t="s">
        <v>1</v>
      </c>
      <c r="F325" s="232" t="s">
        <v>95</v>
      </c>
      <c r="G325" s="229"/>
      <c r="H325" s="233">
        <v>175</v>
      </c>
      <c r="I325" s="234"/>
      <c r="J325" s="229"/>
      <c r="K325" s="229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188</v>
      </c>
      <c r="AU325" s="239" t="s">
        <v>85</v>
      </c>
      <c r="AV325" s="13" t="s">
        <v>85</v>
      </c>
      <c r="AW325" s="13" t="s">
        <v>32</v>
      </c>
      <c r="AX325" s="13" t="s">
        <v>81</v>
      </c>
      <c r="AY325" s="239" t="s">
        <v>180</v>
      </c>
    </row>
    <row r="326" s="2" customFormat="1" ht="24.15" customHeight="1">
      <c r="A326" s="39"/>
      <c r="B326" s="40"/>
      <c r="C326" s="214" t="s">
        <v>448</v>
      </c>
      <c r="D326" s="214" t="s">
        <v>182</v>
      </c>
      <c r="E326" s="215" t="s">
        <v>449</v>
      </c>
      <c r="F326" s="216" t="s">
        <v>450</v>
      </c>
      <c r="G326" s="217" t="s">
        <v>451</v>
      </c>
      <c r="H326" s="218">
        <v>2</v>
      </c>
      <c r="I326" s="219"/>
      <c r="J326" s="220">
        <f>ROUND(I326*H326,2)</f>
        <v>0</v>
      </c>
      <c r="K326" s="221"/>
      <c r="L326" s="45"/>
      <c r="M326" s="222" t="s">
        <v>1</v>
      </c>
      <c r="N326" s="223" t="s">
        <v>41</v>
      </c>
      <c r="O326" s="92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186</v>
      </c>
      <c r="AT326" s="226" t="s">
        <v>182</v>
      </c>
      <c r="AU326" s="226" t="s">
        <v>85</v>
      </c>
      <c r="AY326" s="18" t="s">
        <v>180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81</v>
      </c>
      <c r="BK326" s="227">
        <f>ROUND(I326*H326,2)</f>
        <v>0</v>
      </c>
      <c r="BL326" s="18" t="s">
        <v>186</v>
      </c>
      <c r="BM326" s="226" t="s">
        <v>452</v>
      </c>
    </row>
    <row r="327" s="2" customFormat="1" ht="24.15" customHeight="1">
      <c r="A327" s="39"/>
      <c r="B327" s="40"/>
      <c r="C327" s="214" t="s">
        <v>453</v>
      </c>
      <c r="D327" s="214" t="s">
        <v>182</v>
      </c>
      <c r="E327" s="215" t="s">
        <v>454</v>
      </c>
      <c r="F327" s="216" t="s">
        <v>455</v>
      </c>
      <c r="G327" s="217" t="s">
        <v>451</v>
      </c>
      <c r="H327" s="218">
        <v>2</v>
      </c>
      <c r="I327" s="219"/>
      <c r="J327" s="220">
        <f>ROUND(I327*H327,2)</f>
        <v>0</v>
      </c>
      <c r="K327" s="221"/>
      <c r="L327" s="45"/>
      <c r="M327" s="222" t="s">
        <v>1</v>
      </c>
      <c r="N327" s="223" t="s">
        <v>41</v>
      </c>
      <c r="O327" s="92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186</v>
      </c>
      <c r="AT327" s="226" t="s">
        <v>182</v>
      </c>
      <c r="AU327" s="226" t="s">
        <v>85</v>
      </c>
      <c r="AY327" s="18" t="s">
        <v>180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81</v>
      </c>
      <c r="BK327" s="227">
        <f>ROUND(I327*H327,2)</f>
        <v>0</v>
      </c>
      <c r="BL327" s="18" t="s">
        <v>186</v>
      </c>
      <c r="BM327" s="226" t="s">
        <v>456</v>
      </c>
    </row>
    <row r="328" s="2" customFormat="1" ht="24.15" customHeight="1">
      <c r="A328" s="39"/>
      <c r="B328" s="40"/>
      <c r="C328" s="214" t="s">
        <v>457</v>
      </c>
      <c r="D328" s="214" t="s">
        <v>182</v>
      </c>
      <c r="E328" s="215" t="s">
        <v>458</v>
      </c>
      <c r="F328" s="216" t="s">
        <v>459</v>
      </c>
      <c r="G328" s="217" t="s">
        <v>451</v>
      </c>
      <c r="H328" s="218">
        <v>20</v>
      </c>
      <c r="I328" s="219"/>
      <c r="J328" s="220">
        <f>ROUND(I328*H328,2)</f>
        <v>0</v>
      </c>
      <c r="K328" s="221"/>
      <c r="L328" s="45"/>
      <c r="M328" s="222" t="s">
        <v>1</v>
      </c>
      <c r="N328" s="223" t="s">
        <v>41</v>
      </c>
      <c r="O328" s="92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186</v>
      </c>
      <c r="AT328" s="226" t="s">
        <v>182</v>
      </c>
      <c r="AU328" s="226" t="s">
        <v>85</v>
      </c>
      <c r="AY328" s="18" t="s">
        <v>180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81</v>
      </c>
      <c r="BK328" s="227">
        <f>ROUND(I328*H328,2)</f>
        <v>0</v>
      </c>
      <c r="BL328" s="18" t="s">
        <v>186</v>
      </c>
      <c r="BM328" s="226" t="s">
        <v>460</v>
      </c>
    </row>
    <row r="329" s="13" customFormat="1">
      <c r="A329" s="13"/>
      <c r="B329" s="228"/>
      <c r="C329" s="229"/>
      <c r="D329" s="230" t="s">
        <v>188</v>
      </c>
      <c r="E329" s="231" t="s">
        <v>1</v>
      </c>
      <c r="F329" s="232" t="s">
        <v>85</v>
      </c>
      <c r="G329" s="229"/>
      <c r="H329" s="233">
        <v>2</v>
      </c>
      <c r="I329" s="234"/>
      <c r="J329" s="229"/>
      <c r="K329" s="229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188</v>
      </c>
      <c r="AU329" s="239" t="s">
        <v>85</v>
      </c>
      <c r="AV329" s="13" t="s">
        <v>85</v>
      </c>
      <c r="AW329" s="13" t="s">
        <v>32</v>
      </c>
      <c r="AX329" s="13" t="s">
        <v>81</v>
      </c>
      <c r="AY329" s="239" t="s">
        <v>180</v>
      </c>
    </row>
    <row r="330" s="13" customFormat="1">
      <c r="A330" s="13"/>
      <c r="B330" s="228"/>
      <c r="C330" s="229"/>
      <c r="D330" s="230" t="s">
        <v>188</v>
      </c>
      <c r="E330" s="229"/>
      <c r="F330" s="232" t="s">
        <v>461</v>
      </c>
      <c r="G330" s="229"/>
      <c r="H330" s="233">
        <v>20</v>
      </c>
      <c r="I330" s="234"/>
      <c r="J330" s="229"/>
      <c r="K330" s="229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188</v>
      </c>
      <c r="AU330" s="239" t="s">
        <v>85</v>
      </c>
      <c r="AV330" s="13" t="s">
        <v>85</v>
      </c>
      <c r="AW330" s="13" t="s">
        <v>4</v>
      </c>
      <c r="AX330" s="13" t="s">
        <v>81</v>
      </c>
      <c r="AY330" s="239" t="s">
        <v>180</v>
      </c>
    </row>
    <row r="331" s="2" customFormat="1" ht="24.15" customHeight="1">
      <c r="A331" s="39"/>
      <c r="B331" s="40"/>
      <c r="C331" s="214" t="s">
        <v>462</v>
      </c>
      <c r="D331" s="214" t="s">
        <v>182</v>
      </c>
      <c r="E331" s="215" t="s">
        <v>463</v>
      </c>
      <c r="F331" s="216" t="s">
        <v>464</v>
      </c>
      <c r="G331" s="217" t="s">
        <v>185</v>
      </c>
      <c r="H331" s="218">
        <v>120</v>
      </c>
      <c r="I331" s="219"/>
      <c r="J331" s="220">
        <f>ROUND(I331*H331,2)</f>
        <v>0</v>
      </c>
      <c r="K331" s="221"/>
      <c r="L331" s="45"/>
      <c r="M331" s="222" t="s">
        <v>1</v>
      </c>
      <c r="N331" s="223" t="s">
        <v>41</v>
      </c>
      <c r="O331" s="92"/>
      <c r="P331" s="224">
        <f>O331*H331</f>
        <v>0</v>
      </c>
      <c r="Q331" s="224">
        <v>4.0000000000000003E-05</v>
      </c>
      <c r="R331" s="224">
        <f>Q331*H331</f>
        <v>0.0048000000000000004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186</v>
      </c>
      <c r="AT331" s="226" t="s">
        <v>182</v>
      </c>
      <c r="AU331" s="226" t="s">
        <v>85</v>
      </c>
      <c r="AY331" s="18" t="s">
        <v>180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81</v>
      </c>
      <c r="BK331" s="227">
        <f>ROUND(I331*H331,2)</f>
        <v>0</v>
      </c>
      <c r="BL331" s="18" t="s">
        <v>186</v>
      </c>
      <c r="BM331" s="226" t="s">
        <v>465</v>
      </c>
    </row>
    <row r="332" s="2" customFormat="1" ht="16.5" customHeight="1">
      <c r="A332" s="39"/>
      <c r="B332" s="40"/>
      <c r="C332" s="214" t="s">
        <v>466</v>
      </c>
      <c r="D332" s="214" t="s">
        <v>182</v>
      </c>
      <c r="E332" s="215" t="s">
        <v>467</v>
      </c>
      <c r="F332" s="216" t="s">
        <v>468</v>
      </c>
      <c r="G332" s="217" t="s">
        <v>185</v>
      </c>
      <c r="H332" s="218">
        <v>3000</v>
      </c>
      <c r="I332" s="219"/>
      <c r="J332" s="220">
        <f>ROUND(I332*H332,2)</f>
        <v>0</v>
      </c>
      <c r="K332" s="221"/>
      <c r="L332" s="45"/>
      <c r="M332" s="222" t="s">
        <v>1</v>
      </c>
      <c r="N332" s="223" t="s">
        <v>41</v>
      </c>
      <c r="O332" s="92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186</v>
      </c>
      <c r="AT332" s="226" t="s">
        <v>182</v>
      </c>
      <c r="AU332" s="226" t="s">
        <v>85</v>
      </c>
      <c r="AY332" s="18" t="s">
        <v>180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81</v>
      </c>
      <c r="BK332" s="227">
        <f>ROUND(I332*H332,2)</f>
        <v>0</v>
      </c>
      <c r="BL332" s="18" t="s">
        <v>186</v>
      </c>
      <c r="BM332" s="226" t="s">
        <v>469</v>
      </c>
    </row>
    <row r="333" s="13" customFormat="1">
      <c r="A333" s="13"/>
      <c r="B333" s="228"/>
      <c r="C333" s="229"/>
      <c r="D333" s="230" t="s">
        <v>188</v>
      </c>
      <c r="E333" s="229"/>
      <c r="F333" s="232" t="s">
        <v>470</v>
      </c>
      <c r="G333" s="229"/>
      <c r="H333" s="233">
        <v>3000</v>
      </c>
      <c r="I333" s="234"/>
      <c r="J333" s="229"/>
      <c r="K333" s="229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188</v>
      </c>
      <c r="AU333" s="239" t="s">
        <v>85</v>
      </c>
      <c r="AV333" s="13" t="s">
        <v>85</v>
      </c>
      <c r="AW333" s="13" t="s">
        <v>4</v>
      </c>
      <c r="AX333" s="13" t="s">
        <v>81</v>
      </c>
      <c r="AY333" s="239" t="s">
        <v>180</v>
      </c>
    </row>
    <row r="334" s="2" customFormat="1" ht="37.8" customHeight="1">
      <c r="A334" s="39"/>
      <c r="B334" s="40"/>
      <c r="C334" s="214" t="s">
        <v>471</v>
      </c>
      <c r="D334" s="214" t="s">
        <v>182</v>
      </c>
      <c r="E334" s="215" t="s">
        <v>472</v>
      </c>
      <c r="F334" s="216" t="s">
        <v>473</v>
      </c>
      <c r="G334" s="217" t="s">
        <v>199</v>
      </c>
      <c r="H334" s="218">
        <v>0.5</v>
      </c>
      <c r="I334" s="219"/>
      <c r="J334" s="220">
        <f>ROUND(I334*H334,2)</f>
        <v>0</v>
      </c>
      <c r="K334" s="221"/>
      <c r="L334" s="45"/>
      <c r="M334" s="222" t="s">
        <v>1</v>
      </c>
      <c r="N334" s="223" t="s">
        <v>41</v>
      </c>
      <c r="O334" s="92"/>
      <c r="P334" s="224">
        <f>O334*H334</f>
        <v>0</v>
      </c>
      <c r="Q334" s="224">
        <v>0</v>
      </c>
      <c r="R334" s="224">
        <f>Q334*H334</f>
        <v>0</v>
      </c>
      <c r="S334" s="224">
        <v>2.2000000000000002</v>
      </c>
      <c r="T334" s="225">
        <f>S334*H334</f>
        <v>1.1000000000000001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186</v>
      </c>
      <c r="AT334" s="226" t="s">
        <v>182</v>
      </c>
      <c r="AU334" s="226" t="s">
        <v>85</v>
      </c>
      <c r="AY334" s="18" t="s">
        <v>180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81</v>
      </c>
      <c r="BK334" s="227">
        <f>ROUND(I334*H334,2)</f>
        <v>0</v>
      </c>
      <c r="BL334" s="18" t="s">
        <v>186</v>
      </c>
      <c r="BM334" s="226" t="s">
        <v>474</v>
      </c>
    </row>
    <row r="335" s="13" customFormat="1">
      <c r="A335" s="13"/>
      <c r="B335" s="228"/>
      <c r="C335" s="229"/>
      <c r="D335" s="230" t="s">
        <v>188</v>
      </c>
      <c r="E335" s="231" t="s">
        <v>1</v>
      </c>
      <c r="F335" s="232" t="s">
        <v>410</v>
      </c>
      <c r="G335" s="229"/>
      <c r="H335" s="233">
        <v>0.5</v>
      </c>
      <c r="I335" s="234"/>
      <c r="J335" s="229"/>
      <c r="K335" s="229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188</v>
      </c>
      <c r="AU335" s="239" t="s">
        <v>85</v>
      </c>
      <c r="AV335" s="13" t="s">
        <v>85</v>
      </c>
      <c r="AW335" s="13" t="s">
        <v>32</v>
      </c>
      <c r="AX335" s="13" t="s">
        <v>81</v>
      </c>
      <c r="AY335" s="239" t="s">
        <v>180</v>
      </c>
    </row>
    <row r="336" s="2" customFormat="1" ht="24.15" customHeight="1">
      <c r="A336" s="39"/>
      <c r="B336" s="40"/>
      <c r="C336" s="214" t="s">
        <v>475</v>
      </c>
      <c r="D336" s="214" t="s">
        <v>182</v>
      </c>
      <c r="E336" s="215" t="s">
        <v>476</v>
      </c>
      <c r="F336" s="216" t="s">
        <v>477</v>
      </c>
      <c r="G336" s="217" t="s">
        <v>185</v>
      </c>
      <c r="H336" s="218">
        <v>6.2469999999999999</v>
      </c>
      <c r="I336" s="219"/>
      <c r="J336" s="220">
        <f>ROUND(I336*H336,2)</f>
        <v>0</v>
      </c>
      <c r="K336" s="221"/>
      <c r="L336" s="45"/>
      <c r="M336" s="222" t="s">
        <v>1</v>
      </c>
      <c r="N336" s="223" t="s">
        <v>41</v>
      </c>
      <c r="O336" s="92"/>
      <c r="P336" s="224">
        <f>O336*H336</f>
        <v>0</v>
      </c>
      <c r="Q336" s="224">
        <v>0</v>
      </c>
      <c r="R336" s="224">
        <f>Q336*H336</f>
        <v>0</v>
      </c>
      <c r="S336" s="224">
        <v>0.035000000000000003</v>
      </c>
      <c r="T336" s="225">
        <f>S336*H336</f>
        <v>0.21864500000000001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186</v>
      </c>
      <c r="AT336" s="226" t="s">
        <v>182</v>
      </c>
      <c r="AU336" s="226" t="s">
        <v>85</v>
      </c>
      <c r="AY336" s="18" t="s">
        <v>180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81</v>
      </c>
      <c r="BK336" s="227">
        <f>ROUND(I336*H336,2)</f>
        <v>0</v>
      </c>
      <c r="BL336" s="18" t="s">
        <v>186</v>
      </c>
      <c r="BM336" s="226" t="s">
        <v>478</v>
      </c>
    </row>
    <row r="337" s="13" customFormat="1">
      <c r="A337" s="13"/>
      <c r="B337" s="228"/>
      <c r="C337" s="229"/>
      <c r="D337" s="230" t="s">
        <v>188</v>
      </c>
      <c r="E337" s="231" t="s">
        <v>1</v>
      </c>
      <c r="F337" s="232" t="s">
        <v>131</v>
      </c>
      <c r="G337" s="229"/>
      <c r="H337" s="233">
        <v>6.2469999999999999</v>
      </c>
      <c r="I337" s="234"/>
      <c r="J337" s="229"/>
      <c r="K337" s="229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188</v>
      </c>
      <c r="AU337" s="239" t="s">
        <v>85</v>
      </c>
      <c r="AV337" s="13" t="s">
        <v>85</v>
      </c>
      <c r="AW337" s="13" t="s">
        <v>32</v>
      </c>
      <c r="AX337" s="13" t="s">
        <v>81</v>
      </c>
      <c r="AY337" s="239" t="s">
        <v>180</v>
      </c>
    </row>
    <row r="338" s="2" customFormat="1" ht="24.15" customHeight="1">
      <c r="A338" s="39"/>
      <c r="B338" s="40"/>
      <c r="C338" s="214" t="s">
        <v>479</v>
      </c>
      <c r="D338" s="214" t="s">
        <v>182</v>
      </c>
      <c r="E338" s="215" t="s">
        <v>480</v>
      </c>
      <c r="F338" s="216" t="s">
        <v>481</v>
      </c>
      <c r="G338" s="217" t="s">
        <v>387</v>
      </c>
      <c r="H338" s="218">
        <v>14</v>
      </c>
      <c r="I338" s="219"/>
      <c r="J338" s="220">
        <f>ROUND(I338*H338,2)</f>
        <v>0</v>
      </c>
      <c r="K338" s="221"/>
      <c r="L338" s="45"/>
      <c r="M338" s="222" t="s">
        <v>1</v>
      </c>
      <c r="N338" s="223" t="s">
        <v>41</v>
      </c>
      <c r="O338" s="92"/>
      <c r="P338" s="224">
        <f>O338*H338</f>
        <v>0</v>
      </c>
      <c r="Q338" s="224">
        <v>0</v>
      </c>
      <c r="R338" s="224">
        <f>Q338*H338</f>
        <v>0</v>
      </c>
      <c r="S338" s="224">
        <v>0.02</v>
      </c>
      <c r="T338" s="225">
        <f>S338*H338</f>
        <v>0.28000000000000003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260</v>
      </c>
      <c r="AT338" s="226" t="s">
        <v>182</v>
      </c>
      <c r="AU338" s="226" t="s">
        <v>85</v>
      </c>
      <c r="AY338" s="18" t="s">
        <v>180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81</v>
      </c>
      <c r="BK338" s="227">
        <f>ROUND(I338*H338,2)</f>
        <v>0</v>
      </c>
      <c r="BL338" s="18" t="s">
        <v>260</v>
      </c>
      <c r="BM338" s="226" t="s">
        <v>482</v>
      </c>
    </row>
    <row r="339" s="15" customFormat="1">
      <c r="A339" s="15"/>
      <c r="B339" s="251"/>
      <c r="C339" s="252"/>
      <c r="D339" s="230" t="s">
        <v>188</v>
      </c>
      <c r="E339" s="253" t="s">
        <v>1</v>
      </c>
      <c r="F339" s="254" t="s">
        <v>103</v>
      </c>
      <c r="G339" s="252"/>
      <c r="H339" s="253" t="s">
        <v>1</v>
      </c>
      <c r="I339" s="255"/>
      <c r="J339" s="252"/>
      <c r="K339" s="252"/>
      <c r="L339" s="256"/>
      <c r="M339" s="257"/>
      <c r="N339" s="258"/>
      <c r="O339" s="258"/>
      <c r="P339" s="258"/>
      <c r="Q339" s="258"/>
      <c r="R339" s="258"/>
      <c r="S339" s="258"/>
      <c r="T339" s="25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0" t="s">
        <v>188</v>
      </c>
      <c r="AU339" s="260" t="s">
        <v>85</v>
      </c>
      <c r="AV339" s="15" t="s">
        <v>81</v>
      </c>
      <c r="AW339" s="15" t="s">
        <v>32</v>
      </c>
      <c r="AX339" s="15" t="s">
        <v>76</v>
      </c>
      <c r="AY339" s="260" t="s">
        <v>180</v>
      </c>
    </row>
    <row r="340" s="13" customFormat="1">
      <c r="A340" s="13"/>
      <c r="B340" s="228"/>
      <c r="C340" s="229"/>
      <c r="D340" s="230" t="s">
        <v>188</v>
      </c>
      <c r="E340" s="231" t="s">
        <v>1</v>
      </c>
      <c r="F340" s="232" t="s">
        <v>483</v>
      </c>
      <c r="G340" s="229"/>
      <c r="H340" s="233">
        <v>14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188</v>
      </c>
      <c r="AU340" s="239" t="s">
        <v>85</v>
      </c>
      <c r="AV340" s="13" t="s">
        <v>85</v>
      </c>
      <c r="AW340" s="13" t="s">
        <v>32</v>
      </c>
      <c r="AX340" s="13" t="s">
        <v>81</v>
      </c>
      <c r="AY340" s="239" t="s">
        <v>180</v>
      </c>
    </row>
    <row r="341" s="2" customFormat="1" ht="24.15" customHeight="1">
      <c r="A341" s="39"/>
      <c r="B341" s="40"/>
      <c r="C341" s="214" t="s">
        <v>484</v>
      </c>
      <c r="D341" s="214" t="s">
        <v>182</v>
      </c>
      <c r="E341" s="215" t="s">
        <v>485</v>
      </c>
      <c r="F341" s="216" t="s">
        <v>486</v>
      </c>
      <c r="G341" s="217" t="s">
        <v>272</v>
      </c>
      <c r="H341" s="218">
        <v>28.780000000000001</v>
      </c>
      <c r="I341" s="219"/>
      <c r="J341" s="220">
        <f>ROUND(I341*H341,2)</f>
        <v>0</v>
      </c>
      <c r="K341" s="221"/>
      <c r="L341" s="45"/>
      <c r="M341" s="222" t="s">
        <v>1</v>
      </c>
      <c r="N341" s="223" t="s">
        <v>41</v>
      </c>
      <c r="O341" s="92"/>
      <c r="P341" s="224">
        <f>O341*H341</f>
        <v>0</v>
      </c>
      <c r="Q341" s="224">
        <v>0</v>
      </c>
      <c r="R341" s="224">
        <f>Q341*H341</f>
        <v>0</v>
      </c>
      <c r="S341" s="224">
        <v>0.0070000000000000001</v>
      </c>
      <c r="T341" s="225">
        <f>S341*H341</f>
        <v>0.20146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186</v>
      </c>
      <c r="AT341" s="226" t="s">
        <v>182</v>
      </c>
      <c r="AU341" s="226" t="s">
        <v>85</v>
      </c>
      <c r="AY341" s="18" t="s">
        <v>180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81</v>
      </c>
      <c r="BK341" s="227">
        <f>ROUND(I341*H341,2)</f>
        <v>0</v>
      </c>
      <c r="BL341" s="18" t="s">
        <v>186</v>
      </c>
      <c r="BM341" s="226" t="s">
        <v>487</v>
      </c>
    </row>
    <row r="342" s="15" customFormat="1">
      <c r="A342" s="15"/>
      <c r="B342" s="251"/>
      <c r="C342" s="252"/>
      <c r="D342" s="230" t="s">
        <v>188</v>
      </c>
      <c r="E342" s="253" t="s">
        <v>1</v>
      </c>
      <c r="F342" s="254" t="s">
        <v>114</v>
      </c>
      <c r="G342" s="252"/>
      <c r="H342" s="253" t="s">
        <v>1</v>
      </c>
      <c r="I342" s="255"/>
      <c r="J342" s="252"/>
      <c r="K342" s="252"/>
      <c r="L342" s="256"/>
      <c r="M342" s="257"/>
      <c r="N342" s="258"/>
      <c r="O342" s="258"/>
      <c r="P342" s="258"/>
      <c r="Q342" s="258"/>
      <c r="R342" s="258"/>
      <c r="S342" s="258"/>
      <c r="T342" s="25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0" t="s">
        <v>188</v>
      </c>
      <c r="AU342" s="260" t="s">
        <v>85</v>
      </c>
      <c r="AV342" s="15" t="s">
        <v>81</v>
      </c>
      <c r="AW342" s="15" t="s">
        <v>32</v>
      </c>
      <c r="AX342" s="15" t="s">
        <v>76</v>
      </c>
      <c r="AY342" s="260" t="s">
        <v>180</v>
      </c>
    </row>
    <row r="343" s="15" customFormat="1">
      <c r="A343" s="15"/>
      <c r="B343" s="251"/>
      <c r="C343" s="252"/>
      <c r="D343" s="230" t="s">
        <v>188</v>
      </c>
      <c r="E343" s="253" t="s">
        <v>1</v>
      </c>
      <c r="F343" s="254" t="s">
        <v>292</v>
      </c>
      <c r="G343" s="252"/>
      <c r="H343" s="253" t="s">
        <v>1</v>
      </c>
      <c r="I343" s="255"/>
      <c r="J343" s="252"/>
      <c r="K343" s="252"/>
      <c r="L343" s="256"/>
      <c r="M343" s="257"/>
      <c r="N343" s="258"/>
      <c r="O343" s="258"/>
      <c r="P343" s="258"/>
      <c r="Q343" s="258"/>
      <c r="R343" s="258"/>
      <c r="S343" s="258"/>
      <c r="T343" s="25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0" t="s">
        <v>188</v>
      </c>
      <c r="AU343" s="260" t="s">
        <v>85</v>
      </c>
      <c r="AV343" s="15" t="s">
        <v>81</v>
      </c>
      <c r="AW343" s="15" t="s">
        <v>32</v>
      </c>
      <c r="AX343" s="15" t="s">
        <v>76</v>
      </c>
      <c r="AY343" s="260" t="s">
        <v>180</v>
      </c>
    </row>
    <row r="344" s="13" customFormat="1">
      <c r="A344" s="13"/>
      <c r="B344" s="228"/>
      <c r="C344" s="229"/>
      <c r="D344" s="230" t="s">
        <v>188</v>
      </c>
      <c r="E344" s="231" t="s">
        <v>1</v>
      </c>
      <c r="F344" s="232" t="s">
        <v>488</v>
      </c>
      <c r="G344" s="229"/>
      <c r="H344" s="233">
        <v>7.21</v>
      </c>
      <c r="I344" s="234"/>
      <c r="J344" s="229"/>
      <c r="K344" s="229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188</v>
      </c>
      <c r="AU344" s="239" t="s">
        <v>85</v>
      </c>
      <c r="AV344" s="13" t="s">
        <v>85</v>
      </c>
      <c r="AW344" s="13" t="s">
        <v>32</v>
      </c>
      <c r="AX344" s="13" t="s">
        <v>76</v>
      </c>
      <c r="AY344" s="239" t="s">
        <v>180</v>
      </c>
    </row>
    <row r="345" s="15" customFormat="1">
      <c r="A345" s="15"/>
      <c r="B345" s="251"/>
      <c r="C345" s="252"/>
      <c r="D345" s="230" t="s">
        <v>188</v>
      </c>
      <c r="E345" s="253" t="s">
        <v>1</v>
      </c>
      <c r="F345" s="254" t="s">
        <v>293</v>
      </c>
      <c r="G345" s="252"/>
      <c r="H345" s="253" t="s">
        <v>1</v>
      </c>
      <c r="I345" s="255"/>
      <c r="J345" s="252"/>
      <c r="K345" s="252"/>
      <c r="L345" s="256"/>
      <c r="M345" s="257"/>
      <c r="N345" s="258"/>
      <c r="O345" s="258"/>
      <c r="P345" s="258"/>
      <c r="Q345" s="258"/>
      <c r="R345" s="258"/>
      <c r="S345" s="258"/>
      <c r="T345" s="25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0" t="s">
        <v>188</v>
      </c>
      <c r="AU345" s="260" t="s">
        <v>85</v>
      </c>
      <c r="AV345" s="15" t="s">
        <v>81</v>
      </c>
      <c r="AW345" s="15" t="s">
        <v>32</v>
      </c>
      <c r="AX345" s="15" t="s">
        <v>76</v>
      </c>
      <c r="AY345" s="260" t="s">
        <v>180</v>
      </c>
    </row>
    <row r="346" s="13" customFormat="1">
      <c r="A346" s="13"/>
      <c r="B346" s="228"/>
      <c r="C346" s="229"/>
      <c r="D346" s="230" t="s">
        <v>188</v>
      </c>
      <c r="E346" s="231" t="s">
        <v>1</v>
      </c>
      <c r="F346" s="232" t="s">
        <v>489</v>
      </c>
      <c r="G346" s="229"/>
      <c r="H346" s="233">
        <v>4.1900000000000004</v>
      </c>
      <c r="I346" s="234"/>
      <c r="J346" s="229"/>
      <c r="K346" s="229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188</v>
      </c>
      <c r="AU346" s="239" t="s">
        <v>85</v>
      </c>
      <c r="AV346" s="13" t="s">
        <v>85</v>
      </c>
      <c r="AW346" s="13" t="s">
        <v>32</v>
      </c>
      <c r="AX346" s="13" t="s">
        <v>76</v>
      </c>
      <c r="AY346" s="239" t="s">
        <v>180</v>
      </c>
    </row>
    <row r="347" s="13" customFormat="1">
      <c r="A347" s="13"/>
      <c r="B347" s="228"/>
      <c r="C347" s="229"/>
      <c r="D347" s="230" t="s">
        <v>188</v>
      </c>
      <c r="E347" s="231" t="s">
        <v>1</v>
      </c>
      <c r="F347" s="232" t="s">
        <v>490</v>
      </c>
      <c r="G347" s="229"/>
      <c r="H347" s="233">
        <v>17.379999999999999</v>
      </c>
      <c r="I347" s="234"/>
      <c r="J347" s="229"/>
      <c r="K347" s="229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188</v>
      </c>
      <c r="AU347" s="239" t="s">
        <v>85</v>
      </c>
      <c r="AV347" s="13" t="s">
        <v>85</v>
      </c>
      <c r="AW347" s="13" t="s">
        <v>32</v>
      </c>
      <c r="AX347" s="13" t="s">
        <v>76</v>
      </c>
      <c r="AY347" s="239" t="s">
        <v>180</v>
      </c>
    </row>
    <row r="348" s="14" customFormat="1">
      <c r="A348" s="14"/>
      <c r="B348" s="240"/>
      <c r="C348" s="241"/>
      <c r="D348" s="230" t="s">
        <v>188</v>
      </c>
      <c r="E348" s="242" t="s">
        <v>113</v>
      </c>
      <c r="F348" s="243" t="s">
        <v>192</v>
      </c>
      <c r="G348" s="241"/>
      <c r="H348" s="244">
        <v>28.780000000000001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188</v>
      </c>
      <c r="AU348" s="250" t="s">
        <v>85</v>
      </c>
      <c r="AV348" s="14" t="s">
        <v>186</v>
      </c>
      <c r="AW348" s="14" t="s">
        <v>32</v>
      </c>
      <c r="AX348" s="14" t="s">
        <v>81</v>
      </c>
      <c r="AY348" s="250" t="s">
        <v>180</v>
      </c>
    </row>
    <row r="349" s="2" customFormat="1" ht="24.15" customHeight="1">
      <c r="A349" s="39"/>
      <c r="B349" s="40"/>
      <c r="C349" s="214" t="s">
        <v>491</v>
      </c>
      <c r="D349" s="214" t="s">
        <v>182</v>
      </c>
      <c r="E349" s="215" t="s">
        <v>492</v>
      </c>
      <c r="F349" s="216" t="s">
        <v>493</v>
      </c>
      <c r="G349" s="217" t="s">
        <v>272</v>
      </c>
      <c r="H349" s="218">
        <v>4.2000000000000002</v>
      </c>
      <c r="I349" s="219"/>
      <c r="J349" s="220">
        <f>ROUND(I349*H349,2)</f>
        <v>0</v>
      </c>
      <c r="K349" s="221"/>
      <c r="L349" s="45"/>
      <c r="M349" s="222" t="s">
        <v>1</v>
      </c>
      <c r="N349" s="223" t="s">
        <v>41</v>
      </c>
      <c r="O349" s="92"/>
      <c r="P349" s="224">
        <f>O349*H349</f>
        <v>0</v>
      </c>
      <c r="Q349" s="224">
        <v>0</v>
      </c>
      <c r="R349" s="224">
        <f>Q349*H349</f>
        <v>0</v>
      </c>
      <c r="S349" s="224">
        <v>0.0080000000000000002</v>
      </c>
      <c r="T349" s="225">
        <f>S349*H349</f>
        <v>0.033600000000000005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186</v>
      </c>
      <c r="AT349" s="226" t="s">
        <v>182</v>
      </c>
      <c r="AU349" s="226" t="s">
        <v>85</v>
      </c>
      <c r="AY349" s="18" t="s">
        <v>180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81</v>
      </c>
      <c r="BK349" s="227">
        <f>ROUND(I349*H349,2)</f>
        <v>0</v>
      </c>
      <c r="BL349" s="18" t="s">
        <v>186</v>
      </c>
      <c r="BM349" s="226" t="s">
        <v>494</v>
      </c>
    </row>
    <row r="350" s="15" customFormat="1">
      <c r="A350" s="15"/>
      <c r="B350" s="251"/>
      <c r="C350" s="252"/>
      <c r="D350" s="230" t="s">
        <v>188</v>
      </c>
      <c r="E350" s="253" t="s">
        <v>1</v>
      </c>
      <c r="F350" s="254" t="s">
        <v>117</v>
      </c>
      <c r="G350" s="252"/>
      <c r="H350" s="253" t="s">
        <v>1</v>
      </c>
      <c r="I350" s="255"/>
      <c r="J350" s="252"/>
      <c r="K350" s="252"/>
      <c r="L350" s="256"/>
      <c r="M350" s="257"/>
      <c r="N350" s="258"/>
      <c r="O350" s="258"/>
      <c r="P350" s="258"/>
      <c r="Q350" s="258"/>
      <c r="R350" s="258"/>
      <c r="S350" s="258"/>
      <c r="T350" s="25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0" t="s">
        <v>188</v>
      </c>
      <c r="AU350" s="260" t="s">
        <v>85</v>
      </c>
      <c r="AV350" s="15" t="s">
        <v>81</v>
      </c>
      <c r="AW350" s="15" t="s">
        <v>32</v>
      </c>
      <c r="AX350" s="15" t="s">
        <v>76</v>
      </c>
      <c r="AY350" s="260" t="s">
        <v>180</v>
      </c>
    </row>
    <row r="351" s="15" customFormat="1">
      <c r="A351" s="15"/>
      <c r="B351" s="251"/>
      <c r="C351" s="252"/>
      <c r="D351" s="230" t="s">
        <v>188</v>
      </c>
      <c r="E351" s="253" t="s">
        <v>1</v>
      </c>
      <c r="F351" s="254" t="s">
        <v>293</v>
      </c>
      <c r="G351" s="252"/>
      <c r="H351" s="253" t="s">
        <v>1</v>
      </c>
      <c r="I351" s="255"/>
      <c r="J351" s="252"/>
      <c r="K351" s="252"/>
      <c r="L351" s="256"/>
      <c r="M351" s="257"/>
      <c r="N351" s="258"/>
      <c r="O351" s="258"/>
      <c r="P351" s="258"/>
      <c r="Q351" s="258"/>
      <c r="R351" s="258"/>
      <c r="S351" s="258"/>
      <c r="T351" s="25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0" t="s">
        <v>188</v>
      </c>
      <c r="AU351" s="260" t="s">
        <v>85</v>
      </c>
      <c r="AV351" s="15" t="s">
        <v>81</v>
      </c>
      <c r="AW351" s="15" t="s">
        <v>32</v>
      </c>
      <c r="AX351" s="15" t="s">
        <v>76</v>
      </c>
      <c r="AY351" s="260" t="s">
        <v>180</v>
      </c>
    </row>
    <row r="352" s="13" customFormat="1">
      <c r="A352" s="13"/>
      <c r="B352" s="228"/>
      <c r="C352" s="229"/>
      <c r="D352" s="230" t="s">
        <v>188</v>
      </c>
      <c r="E352" s="231" t="s">
        <v>116</v>
      </c>
      <c r="F352" s="232" t="s">
        <v>495</v>
      </c>
      <c r="G352" s="229"/>
      <c r="H352" s="233">
        <v>4.2000000000000002</v>
      </c>
      <c r="I352" s="234"/>
      <c r="J352" s="229"/>
      <c r="K352" s="229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188</v>
      </c>
      <c r="AU352" s="239" t="s">
        <v>85</v>
      </c>
      <c r="AV352" s="13" t="s">
        <v>85</v>
      </c>
      <c r="AW352" s="13" t="s">
        <v>32</v>
      </c>
      <c r="AX352" s="13" t="s">
        <v>81</v>
      </c>
      <c r="AY352" s="239" t="s">
        <v>180</v>
      </c>
    </row>
    <row r="353" s="2" customFormat="1" ht="24.15" customHeight="1">
      <c r="A353" s="39"/>
      <c r="B353" s="40"/>
      <c r="C353" s="214" t="s">
        <v>496</v>
      </c>
      <c r="D353" s="214" t="s">
        <v>182</v>
      </c>
      <c r="E353" s="215" t="s">
        <v>497</v>
      </c>
      <c r="F353" s="216" t="s">
        <v>498</v>
      </c>
      <c r="G353" s="217" t="s">
        <v>272</v>
      </c>
      <c r="H353" s="218">
        <v>32.979999999999997</v>
      </c>
      <c r="I353" s="219"/>
      <c r="J353" s="220">
        <f>ROUND(I353*H353,2)</f>
        <v>0</v>
      </c>
      <c r="K353" s="221"/>
      <c r="L353" s="45"/>
      <c r="M353" s="222" t="s">
        <v>1</v>
      </c>
      <c r="N353" s="223" t="s">
        <v>41</v>
      </c>
      <c r="O353" s="92"/>
      <c r="P353" s="224">
        <f>O353*H353</f>
        <v>0</v>
      </c>
      <c r="Q353" s="224">
        <v>0</v>
      </c>
      <c r="R353" s="224">
        <f>Q353*H353</f>
        <v>0</v>
      </c>
      <c r="S353" s="224">
        <v>0.0040000000000000001</v>
      </c>
      <c r="T353" s="225">
        <f>S353*H353</f>
        <v>0.13191999999999998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186</v>
      </c>
      <c r="AT353" s="226" t="s">
        <v>182</v>
      </c>
      <c r="AU353" s="226" t="s">
        <v>85</v>
      </c>
      <c r="AY353" s="18" t="s">
        <v>180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81</v>
      </c>
      <c r="BK353" s="227">
        <f>ROUND(I353*H353,2)</f>
        <v>0</v>
      </c>
      <c r="BL353" s="18" t="s">
        <v>186</v>
      </c>
      <c r="BM353" s="226" t="s">
        <v>499</v>
      </c>
    </row>
    <row r="354" s="13" customFormat="1">
      <c r="A354" s="13"/>
      <c r="B354" s="228"/>
      <c r="C354" s="229"/>
      <c r="D354" s="230" t="s">
        <v>188</v>
      </c>
      <c r="E354" s="231" t="s">
        <v>1</v>
      </c>
      <c r="F354" s="232" t="s">
        <v>500</v>
      </c>
      <c r="G354" s="229"/>
      <c r="H354" s="233">
        <v>32.979999999999997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188</v>
      </c>
      <c r="AU354" s="239" t="s">
        <v>85</v>
      </c>
      <c r="AV354" s="13" t="s">
        <v>85</v>
      </c>
      <c r="AW354" s="13" t="s">
        <v>32</v>
      </c>
      <c r="AX354" s="13" t="s">
        <v>81</v>
      </c>
      <c r="AY354" s="239" t="s">
        <v>180</v>
      </c>
    </row>
    <row r="355" s="2" customFormat="1" ht="24.15" customHeight="1">
      <c r="A355" s="39"/>
      <c r="B355" s="40"/>
      <c r="C355" s="214" t="s">
        <v>501</v>
      </c>
      <c r="D355" s="214" t="s">
        <v>182</v>
      </c>
      <c r="E355" s="215" t="s">
        <v>502</v>
      </c>
      <c r="F355" s="216" t="s">
        <v>503</v>
      </c>
      <c r="G355" s="217" t="s">
        <v>272</v>
      </c>
      <c r="H355" s="218">
        <v>32.979999999999997</v>
      </c>
      <c r="I355" s="219"/>
      <c r="J355" s="220">
        <f>ROUND(I355*H355,2)</f>
        <v>0</v>
      </c>
      <c r="K355" s="221"/>
      <c r="L355" s="45"/>
      <c r="M355" s="222" t="s">
        <v>1</v>
      </c>
      <c r="N355" s="223" t="s">
        <v>41</v>
      </c>
      <c r="O355" s="92"/>
      <c r="P355" s="224">
        <f>O355*H355</f>
        <v>0</v>
      </c>
      <c r="Q355" s="224">
        <v>0</v>
      </c>
      <c r="R355" s="224">
        <f>Q355*H355</f>
        <v>0</v>
      </c>
      <c r="S355" s="224">
        <v>0.0040000000000000001</v>
      </c>
      <c r="T355" s="225">
        <f>S355*H355</f>
        <v>0.13191999999999998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186</v>
      </c>
      <c r="AT355" s="226" t="s">
        <v>182</v>
      </c>
      <c r="AU355" s="226" t="s">
        <v>85</v>
      </c>
      <c r="AY355" s="18" t="s">
        <v>180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81</v>
      </c>
      <c r="BK355" s="227">
        <f>ROUND(I355*H355,2)</f>
        <v>0</v>
      </c>
      <c r="BL355" s="18" t="s">
        <v>186</v>
      </c>
      <c r="BM355" s="226" t="s">
        <v>504</v>
      </c>
    </row>
    <row r="356" s="13" customFormat="1">
      <c r="A356" s="13"/>
      <c r="B356" s="228"/>
      <c r="C356" s="229"/>
      <c r="D356" s="230" t="s">
        <v>188</v>
      </c>
      <c r="E356" s="231" t="s">
        <v>1</v>
      </c>
      <c r="F356" s="232" t="s">
        <v>500</v>
      </c>
      <c r="G356" s="229"/>
      <c r="H356" s="233">
        <v>32.979999999999997</v>
      </c>
      <c r="I356" s="234"/>
      <c r="J356" s="229"/>
      <c r="K356" s="229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188</v>
      </c>
      <c r="AU356" s="239" t="s">
        <v>85</v>
      </c>
      <c r="AV356" s="13" t="s">
        <v>85</v>
      </c>
      <c r="AW356" s="13" t="s">
        <v>32</v>
      </c>
      <c r="AX356" s="13" t="s">
        <v>81</v>
      </c>
      <c r="AY356" s="239" t="s">
        <v>180</v>
      </c>
    </row>
    <row r="357" s="2" customFormat="1" ht="24.15" customHeight="1">
      <c r="A357" s="39"/>
      <c r="B357" s="40"/>
      <c r="C357" s="214" t="s">
        <v>505</v>
      </c>
      <c r="D357" s="214" t="s">
        <v>182</v>
      </c>
      <c r="E357" s="215" t="s">
        <v>506</v>
      </c>
      <c r="F357" s="216" t="s">
        <v>507</v>
      </c>
      <c r="G357" s="217" t="s">
        <v>185</v>
      </c>
      <c r="H357" s="218">
        <v>1.456</v>
      </c>
      <c r="I357" s="219"/>
      <c r="J357" s="220">
        <f>ROUND(I357*H357,2)</f>
        <v>0</v>
      </c>
      <c r="K357" s="221"/>
      <c r="L357" s="45"/>
      <c r="M357" s="222" t="s">
        <v>1</v>
      </c>
      <c r="N357" s="223" t="s">
        <v>41</v>
      </c>
      <c r="O357" s="92"/>
      <c r="P357" s="224">
        <f>O357*H357</f>
        <v>0</v>
      </c>
      <c r="Q357" s="224">
        <v>0</v>
      </c>
      <c r="R357" s="224">
        <f>Q357*H357</f>
        <v>0</v>
      </c>
      <c r="S357" s="224">
        <v>0.031</v>
      </c>
      <c r="T357" s="225">
        <f>S357*H357</f>
        <v>0.045135999999999996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186</v>
      </c>
      <c r="AT357" s="226" t="s">
        <v>182</v>
      </c>
      <c r="AU357" s="226" t="s">
        <v>85</v>
      </c>
      <c r="AY357" s="18" t="s">
        <v>180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81</v>
      </c>
      <c r="BK357" s="227">
        <f>ROUND(I357*H357,2)</f>
        <v>0</v>
      </c>
      <c r="BL357" s="18" t="s">
        <v>186</v>
      </c>
      <c r="BM357" s="226" t="s">
        <v>508</v>
      </c>
    </row>
    <row r="358" s="13" customFormat="1">
      <c r="A358" s="13"/>
      <c r="B358" s="228"/>
      <c r="C358" s="229"/>
      <c r="D358" s="230" t="s">
        <v>188</v>
      </c>
      <c r="E358" s="231" t="s">
        <v>1</v>
      </c>
      <c r="F358" s="232" t="s">
        <v>397</v>
      </c>
      <c r="G358" s="229"/>
      <c r="H358" s="233">
        <v>1.456</v>
      </c>
      <c r="I358" s="234"/>
      <c r="J358" s="229"/>
      <c r="K358" s="229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188</v>
      </c>
      <c r="AU358" s="239" t="s">
        <v>85</v>
      </c>
      <c r="AV358" s="13" t="s">
        <v>85</v>
      </c>
      <c r="AW358" s="13" t="s">
        <v>32</v>
      </c>
      <c r="AX358" s="13" t="s">
        <v>81</v>
      </c>
      <c r="AY358" s="239" t="s">
        <v>180</v>
      </c>
    </row>
    <row r="359" s="2" customFormat="1" ht="24.15" customHeight="1">
      <c r="A359" s="39"/>
      <c r="B359" s="40"/>
      <c r="C359" s="214" t="s">
        <v>509</v>
      </c>
      <c r="D359" s="214" t="s">
        <v>182</v>
      </c>
      <c r="E359" s="215" t="s">
        <v>510</v>
      </c>
      <c r="F359" s="216" t="s">
        <v>511</v>
      </c>
      <c r="G359" s="217" t="s">
        <v>185</v>
      </c>
      <c r="H359" s="218">
        <v>5.0149999999999997</v>
      </c>
      <c r="I359" s="219"/>
      <c r="J359" s="220">
        <f>ROUND(I359*H359,2)</f>
        <v>0</v>
      </c>
      <c r="K359" s="221"/>
      <c r="L359" s="45"/>
      <c r="M359" s="222" t="s">
        <v>1</v>
      </c>
      <c r="N359" s="223" t="s">
        <v>41</v>
      </c>
      <c r="O359" s="92"/>
      <c r="P359" s="224">
        <f>O359*H359</f>
        <v>0</v>
      </c>
      <c r="Q359" s="224">
        <v>0</v>
      </c>
      <c r="R359" s="224">
        <f>Q359*H359</f>
        <v>0</v>
      </c>
      <c r="S359" s="224">
        <v>0.027</v>
      </c>
      <c r="T359" s="225">
        <f>S359*H359</f>
        <v>0.135405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186</v>
      </c>
      <c r="AT359" s="226" t="s">
        <v>182</v>
      </c>
      <c r="AU359" s="226" t="s">
        <v>85</v>
      </c>
      <c r="AY359" s="18" t="s">
        <v>180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81</v>
      </c>
      <c r="BK359" s="227">
        <f>ROUND(I359*H359,2)</f>
        <v>0</v>
      </c>
      <c r="BL359" s="18" t="s">
        <v>186</v>
      </c>
      <c r="BM359" s="226" t="s">
        <v>512</v>
      </c>
    </row>
    <row r="360" s="13" customFormat="1">
      <c r="A360" s="13"/>
      <c r="B360" s="228"/>
      <c r="C360" s="229"/>
      <c r="D360" s="230" t="s">
        <v>188</v>
      </c>
      <c r="E360" s="231" t="s">
        <v>1</v>
      </c>
      <c r="F360" s="232" t="s">
        <v>398</v>
      </c>
      <c r="G360" s="229"/>
      <c r="H360" s="233">
        <v>2.2639999999999998</v>
      </c>
      <c r="I360" s="234"/>
      <c r="J360" s="229"/>
      <c r="K360" s="229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188</v>
      </c>
      <c r="AU360" s="239" t="s">
        <v>85</v>
      </c>
      <c r="AV360" s="13" t="s">
        <v>85</v>
      </c>
      <c r="AW360" s="13" t="s">
        <v>32</v>
      </c>
      <c r="AX360" s="13" t="s">
        <v>76</v>
      </c>
      <c r="AY360" s="239" t="s">
        <v>180</v>
      </c>
    </row>
    <row r="361" s="13" customFormat="1">
      <c r="A361" s="13"/>
      <c r="B361" s="228"/>
      <c r="C361" s="229"/>
      <c r="D361" s="230" t="s">
        <v>188</v>
      </c>
      <c r="E361" s="231" t="s">
        <v>1</v>
      </c>
      <c r="F361" s="232" t="s">
        <v>399</v>
      </c>
      <c r="G361" s="229"/>
      <c r="H361" s="233">
        <v>2.7509999999999999</v>
      </c>
      <c r="I361" s="234"/>
      <c r="J361" s="229"/>
      <c r="K361" s="229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188</v>
      </c>
      <c r="AU361" s="239" t="s">
        <v>85</v>
      </c>
      <c r="AV361" s="13" t="s">
        <v>85</v>
      </c>
      <c r="AW361" s="13" t="s">
        <v>32</v>
      </c>
      <c r="AX361" s="13" t="s">
        <v>76</v>
      </c>
      <c r="AY361" s="239" t="s">
        <v>180</v>
      </c>
    </row>
    <row r="362" s="14" customFormat="1">
      <c r="A362" s="14"/>
      <c r="B362" s="240"/>
      <c r="C362" s="241"/>
      <c r="D362" s="230" t="s">
        <v>188</v>
      </c>
      <c r="E362" s="242" t="s">
        <v>1</v>
      </c>
      <c r="F362" s="243" t="s">
        <v>192</v>
      </c>
      <c r="G362" s="241"/>
      <c r="H362" s="244">
        <v>5.0149999999999997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188</v>
      </c>
      <c r="AU362" s="250" t="s">
        <v>85</v>
      </c>
      <c r="AV362" s="14" t="s">
        <v>186</v>
      </c>
      <c r="AW362" s="14" t="s">
        <v>32</v>
      </c>
      <c r="AX362" s="14" t="s">
        <v>81</v>
      </c>
      <c r="AY362" s="250" t="s">
        <v>180</v>
      </c>
    </row>
    <row r="363" s="2" customFormat="1" ht="24.15" customHeight="1">
      <c r="A363" s="39"/>
      <c r="B363" s="40"/>
      <c r="C363" s="214" t="s">
        <v>513</v>
      </c>
      <c r="D363" s="214" t="s">
        <v>182</v>
      </c>
      <c r="E363" s="215" t="s">
        <v>514</v>
      </c>
      <c r="F363" s="216" t="s">
        <v>515</v>
      </c>
      <c r="G363" s="217" t="s">
        <v>185</v>
      </c>
      <c r="H363" s="218">
        <v>80.495000000000005</v>
      </c>
      <c r="I363" s="219"/>
      <c r="J363" s="220">
        <f>ROUND(I363*H363,2)</f>
        <v>0</v>
      </c>
      <c r="K363" s="221"/>
      <c r="L363" s="45"/>
      <c r="M363" s="222" t="s">
        <v>1</v>
      </c>
      <c r="N363" s="223" t="s">
        <v>41</v>
      </c>
      <c r="O363" s="92"/>
      <c r="P363" s="224">
        <f>O363*H363</f>
        <v>0</v>
      </c>
      <c r="Q363" s="224">
        <v>0</v>
      </c>
      <c r="R363" s="224">
        <f>Q363*H363</f>
        <v>0</v>
      </c>
      <c r="S363" s="224">
        <v>0.023</v>
      </c>
      <c r="T363" s="225">
        <f>S363*H363</f>
        <v>1.8513850000000001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186</v>
      </c>
      <c r="AT363" s="226" t="s">
        <v>182</v>
      </c>
      <c r="AU363" s="226" t="s">
        <v>85</v>
      </c>
      <c r="AY363" s="18" t="s">
        <v>180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81</v>
      </c>
      <c r="BK363" s="227">
        <f>ROUND(I363*H363,2)</f>
        <v>0</v>
      </c>
      <c r="BL363" s="18" t="s">
        <v>186</v>
      </c>
      <c r="BM363" s="226" t="s">
        <v>516</v>
      </c>
    </row>
    <row r="364" s="13" customFormat="1">
      <c r="A364" s="13"/>
      <c r="B364" s="228"/>
      <c r="C364" s="229"/>
      <c r="D364" s="230" t="s">
        <v>188</v>
      </c>
      <c r="E364" s="231" t="s">
        <v>1</v>
      </c>
      <c r="F364" s="232" t="s">
        <v>400</v>
      </c>
      <c r="G364" s="229"/>
      <c r="H364" s="233">
        <v>13.441000000000001</v>
      </c>
      <c r="I364" s="234"/>
      <c r="J364" s="229"/>
      <c r="K364" s="229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188</v>
      </c>
      <c r="AU364" s="239" t="s">
        <v>85</v>
      </c>
      <c r="AV364" s="13" t="s">
        <v>85</v>
      </c>
      <c r="AW364" s="13" t="s">
        <v>32</v>
      </c>
      <c r="AX364" s="13" t="s">
        <v>76</v>
      </c>
      <c r="AY364" s="239" t="s">
        <v>180</v>
      </c>
    </row>
    <row r="365" s="13" customFormat="1">
      <c r="A365" s="13"/>
      <c r="B365" s="228"/>
      <c r="C365" s="229"/>
      <c r="D365" s="230" t="s">
        <v>188</v>
      </c>
      <c r="E365" s="231" t="s">
        <v>1</v>
      </c>
      <c r="F365" s="232" t="s">
        <v>401</v>
      </c>
      <c r="G365" s="229"/>
      <c r="H365" s="233">
        <v>18.780000000000001</v>
      </c>
      <c r="I365" s="234"/>
      <c r="J365" s="229"/>
      <c r="K365" s="229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188</v>
      </c>
      <c r="AU365" s="239" t="s">
        <v>85</v>
      </c>
      <c r="AV365" s="13" t="s">
        <v>85</v>
      </c>
      <c r="AW365" s="13" t="s">
        <v>32</v>
      </c>
      <c r="AX365" s="13" t="s">
        <v>76</v>
      </c>
      <c r="AY365" s="239" t="s">
        <v>180</v>
      </c>
    </row>
    <row r="366" s="13" customFormat="1">
      <c r="A366" s="13"/>
      <c r="B366" s="228"/>
      <c r="C366" s="229"/>
      <c r="D366" s="230" t="s">
        <v>188</v>
      </c>
      <c r="E366" s="231" t="s">
        <v>1</v>
      </c>
      <c r="F366" s="232" t="s">
        <v>402</v>
      </c>
      <c r="G366" s="229"/>
      <c r="H366" s="233">
        <v>8.8200000000000003</v>
      </c>
      <c r="I366" s="234"/>
      <c r="J366" s="229"/>
      <c r="K366" s="229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188</v>
      </c>
      <c r="AU366" s="239" t="s">
        <v>85</v>
      </c>
      <c r="AV366" s="13" t="s">
        <v>85</v>
      </c>
      <c r="AW366" s="13" t="s">
        <v>32</v>
      </c>
      <c r="AX366" s="13" t="s">
        <v>76</v>
      </c>
      <c r="AY366" s="239" t="s">
        <v>180</v>
      </c>
    </row>
    <row r="367" s="13" customFormat="1">
      <c r="A367" s="13"/>
      <c r="B367" s="228"/>
      <c r="C367" s="229"/>
      <c r="D367" s="230" t="s">
        <v>188</v>
      </c>
      <c r="E367" s="231" t="s">
        <v>1</v>
      </c>
      <c r="F367" s="232" t="s">
        <v>403</v>
      </c>
      <c r="G367" s="229"/>
      <c r="H367" s="233">
        <v>12.651</v>
      </c>
      <c r="I367" s="234"/>
      <c r="J367" s="229"/>
      <c r="K367" s="229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188</v>
      </c>
      <c r="AU367" s="239" t="s">
        <v>85</v>
      </c>
      <c r="AV367" s="13" t="s">
        <v>85</v>
      </c>
      <c r="AW367" s="13" t="s">
        <v>32</v>
      </c>
      <c r="AX367" s="13" t="s">
        <v>76</v>
      </c>
      <c r="AY367" s="239" t="s">
        <v>180</v>
      </c>
    </row>
    <row r="368" s="13" customFormat="1">
      <c r="A368" s="13"/>
      <c r="B368" s="228"/>
      <c r="C368" s="229"/>
      <c r="D368" s="230" t="s">
        <v>188</v>
      </c>
      <c r="E368" s="231" t="s">
        <v>1</v>
      </c>
      <c r="F368" s="232" t="s">
        <v>404</v>
      </c>
      <c r="G368" s="229"/>
      <c r="H368" s="233">
        <v>13.362</v>
      </c>
      <c r="I368" s="234"/>
      <c r="J368" s="229"/>
      <c r="K368" s="229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188</v>
      </c>
      <c r="AU368" s="239" t="s">
        <v>85</v>
      </c>
      <c r="AV368" s="13" t="s">
        <v>85</v>
      </c>
      <c r="AW368" s="13" t="s">
        <v>32</v>
      </c>
      <c r="AX368" s="13" t="s">
        <v>76</v>
      </c>
      <c r="AY368" s="239" t="s">
        <v>180</v>
      </c>
    </row>
    <row r="369" s="13" customFormat="1">
      <c r="A369" s="13"/>
      <c r="B369" s="228"/>
      <c r="C369" s="229"/>
      <c r="D369" s="230" t="s">
        <v>188</v>
      </c>
      <c r="E369" s="231" t="s">
        <v>1</v>
      </c>
      <c r="F369" s="232" t="s">
        <v>405</v>
      </c>
      <c r="G369" s="229"/>
      <c r="H369" s="233">
        <v>13.441000000000001</v>
      </c>
      <c r="I369" s="234"/>
      <c r="J369" s="229"/>
      <c r="K369" s="229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188</v>
      </c>
      <c r="AU369" s="239" t="s">
        <v>85</v>
      </c>
      <c r="AV369" s="13" t="s">
        <v>85</v>
      </c>
      <c r="AW369" s="13" t="s">
        <v>32</v>
      </c>
      <c r="AX369" s="13" t="s">
        <v>76</v>
      </c>
      <c r="AY369" s="239" t="s">
        <v>180</v>
      </c>
    </row>
    <row r="370" s="14" customFormat="1">
      <c r="A370" s="14"/>
      <c r="B370" s="240"/>
      <c r="C370" s="241"/>
      <c r="D370" s="230" t="s">
        <v>188</v>
      </c>
      <c r="E370" s="242" t="s">
        <v>1</v>
      </c>
      <c r="F370" s="243" t="s">
        <v>192</v>
      </c>
      <c r="G370" s="241"/>
      <c r="H370" s="244">
        <v>80.495000000000005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188</v>
      </c>
      <c r="AU370" s="250" t="s">
        <v>85</v>
      </c>
      <c r="AV370" s="14" t="s">
        <v>186</v>
      </c>
      <c r="AW370" s="14" t="s">
        <v>32</v>
      </c>
      <c r="AX370" s="14" t="s">
        <v>81</v>
      </c>
      <c r="AY370" s="250" t="s">
        <v>180</v>
      </c>
    </row>
    <row r="371" s="2" customFormat="1" ht="37.8" customHeight="1">
      <c r="A371" s="39"/>
      <c r="B371" s="40"/>
      <c r="C371" s="214" t="s">
        <v>517</v>
      </c>
      <c r="D371" s="214" t="s">
        <v>182</v>
      </c>
      <c r="E371" s="215" t="s">
        <v>518</v>
      </c>
      <c r="F371" s="216" t="s">
        <v>519</v>
      </c>
      <c r="G371" s="217" t="s">
        <v>185</v>
      </c>
      <c r="H371" s="218">
        <v>26.032</v>
      </c>
      <c r="I371" s="219"/>
      <c r="J371" s="220">
        <f>ROUND(I371*H371,2)</f>
        <v>0</v>
      </c>
      <c r="K371" s="221"/>
      <c r="L371" s="45"/>
      <c r="M371" s="222" t="s">
        <v>1</v>
      </c>
      <c r="N371" s="223" t="s">
        <v>41</v>
      </c>
      <c r="O371" s="92"/>
      <c r="P371" s="224">
        <f>O371*H371</f>
        <v>0</v>
      </c>
      <c r="Q371" s="224">
        <v>0</v>
      </c>
      <c r="R371" s="224">
        <f>Q371*H371</f>
        <v>0</v>
      </c>
      <c r="S371" s="224">
        <v>0.045999999999999999</v>
      </c>
      <c r="T371" s="225">
        <f>S371*H371</f>
        <v>1.1974720000000001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186</v>
      </c>
      <c r="AT371" s="226" t="s">
        <v>182</v>
      </c>
      <c r="AU371" s="226" t="s">
        <v>85</v>
      </c>
      <c r="AY371" s="18" t="s">
        <v>180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81</v>
      </c>
      <c r="BK371" s="227">
        <f>ROUND(I371*H371,2)</f>
        <v>0</v>
      </c>
      <c r="BL371" s="18" t="s">
        <v>186</v>
      </c>
      <c r="BM371" s="226" t="s">
        <v>520</v>
      </c>
    </row>
    <row r="372" s="15" customFormat="1">
      <c r="A372" s="15"/>
      <c r="B372" s="251"/>
      <c r="C372" s="252"/>
      <c r="D372" s="230" t="s">
        <v>188</v>
      </c>
      <c r="E372" s="253" t="s">
        <v>1</v>
      </c>
      <c r="F372" s="254" t="s">
        <v>254</v>
      </c>
      <c r="G372" s="252"/>
      <c r="H372" s="253" t="s">
        <v>1</v>
      </c>
      <c r="I372" s="255"/>
      <c r="J372" s="252"/>
      <c r="K372" s="252"/>
      <c r="L372" s="256"/>
      <c r="M372" s="257"/>
      <c r="N372" s="258"/>
      <c r="O372" s="258"/>
      <c r="P372" s="258"/>
      <c r="Q372" s="258"/>
      <c r="R372" s="258"/>
      <c r="S372" s="258"/>
      <c r="T372" s="25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0" t="s">
        <v>188</v>
      </c>
      <c r="AU372" s="260" t="s">
        <v>85</v>
      </c>
      <c r="AV372" s="15" t="s">
        <v>81</v>
      </c>
      <c r="AW372" s="15" t="s">
        <v>32</v>
      </c>
      <c r="AX372" s="15" t="s">
        <v>76</v>
      </c>
      <c r="AY372" s="260" t="s">
        <v>180</v>
      </c>
    </row>
    <row r="373" s="15" customFormat="1">
      <c r="A373" s="15"/>
      <c r="B373" s="251"/>
      <c r="C373" s="252"/>
      <c r="D373" s="230" t="s">
        <v>188</v>
      </c>
      <c r="E373" s="253" t="s">
        <v>1</v>
      </c>
      <c r="F373" s="254" t="s">
        <v>292</v>
      </c>
      <c r="G373" s="252"/>
      <c r="H373" s="253" t="s">
        <v>1</v>
      </c>
      <c r="I373" s="255"/>
      <c r="J373" s="252"/>
      <c r="K373" s="252"/>
      <c r="L373" s="256"/>
      <c r="M373" s="257"/>
      <c r="N373" s="258"/>
      <c r="O373" s="258"/>
      <c r="P373" s="258"/>
      <c r="Q373" s="258"/>
      <c r="R373" s="258"/>
      <c r="S373" s="258"/>
      <c r="T373" s="25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0" t="s">
        <v>188</v>
      </c>
      <c r="AU373" s="260" t="s">
        <v>85</v>
      </c>
      <c r="AV373" s="15" t="s">
        <v>81</v>
      </c>
      <c r="AW373" s="15" t="s">
        <v>32</v>
      </c>
      <c r="AX373" s="15" t="s">
        <v>76</v>
      </c>
      <c r="AY373" s="260" t="s">
        <v>180</v>
      </c>
    </row>
    <row r="374" s="13" customFormat="1">
      <c r="A374" s="13"/>
      <c r="B374" s="228"/>
      <c r="C374" s="229"/>
      <c r="D374" s="230" t="s">
        <v>188</v>
      </c>
      <c r="E374" s="231" t="s">
        <v>1</v>
      </c>
      <c r="F374" s="232" t="s">
        <v>521</v>
      </c>
      <c r="G374" s="229"/>
      <c r="H374" s="233">
        <v>6.125</v>
      </c>
      <c r="I374" s="234"/>
      <c r="J374" s="229"/>
      <c r="K374" s="229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188</v>
      </c>
      <c r="AU374" s="239" t="s">
        <v>85</v>
      </c>
      <c r="AV374" s="13" t="s">
        <v>85</v>
      </c>
      <c r="AW374" s="13" t="s">
        <v>32</v>
      </c>
      <c r="AX374" s="13" t="s">
        <v>76</v>
      </c>
      <c r="AY374" s="239" t="s">
        <v>180</v>
      </c>
    </row>
    <row r="375" s="15" customFormat="1">
      <c r="A375" s="15"/>
      <c r="B375" s="251"/>
      <c r="C375" s="252"/>
      <c r="D375" s="230" t="s">
        <v>188</v>
      </c>
      <c r="E375" s="253" t="s">
        <v>1</v>
      </c>
      <c r="F375" s="254" t="s">
        <v>293</v>
      </c>
      <c r="G375" s="252"/>
      <c r="H375" s="253" t="s">
        <v>1</v>
      </c>
      <c r="I375" s="255"/>
      <c r="J375" s="252"/>
      <c r="K375" s="252"/>
      <c r="L375" s="256"/>
      <c r="M375" s="257"/>
      <c r="N375" s="258"/>
      <c r="O375" s="258"/>
      <c r="P375" s="258"/>
      <c r="Q375" s="258"/>
      <c r="R375" s="258"/>
      <c r="S375" s="258"/>
      <c r="T375" s="25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0" t="s">
        <v>188</v>
      </c>
      <c r="AU375" s="260" t="s">
        <v>85</v>
      </c>
      <c r="AV375" s="15" t="s">
        <v>81</v>
      </c>
      <c r="AW375" s="15" t="s">
        <v>32</v>
      </c>
      <c r="AX375" s="15" t="s">
        <v>76</v>
      </c>
      <c r="AY375" s="260" t="s">
        <v>180</v>
      </c>
    </row>
    <row r="376" s="13" customFormat="1">
      <c r="A376" s="13"/>
      <c r="B376" s="228"/>
      <c r="C376" s="229"/>
      <c r="D376" s="230" t="s">
        <v>188</v>
      </c>
      <c r="E376" s="231" t="s">
        <v>1</v>
      </c>
      <c r="F376" s="232" t="s">
        <v>522</v>
      </c>
      <c r="G376" s="229"/>
      <c r="H376" s="233">
        <v>7.7149999999999999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188</v>
      </c>
      <c r="AU376" s="239" t="s">
        <v>85</v>
      </c>
      <c r="AV376" s="13" t="s">
        <v>85</v>
      </c>
      <c r="AW376" s="13" t="s">
        <v>32</v>
      </c>
      <c r="AX376" s="13" t="s">
        <v>76</v>
      </c>
      <c r="AY376" s="239" t="s">
        <v>180</v>
      </c>
    </row>
    <row r="377" s="13" customFormat="1">
      <c r="A377" s="13"/>
      <c r="B377" s="228"/>
      <c r="C377" s="229"/>
      <c r="D377" s="230" t="s">
        <v>188</v>
      </c>
      <c r="E377" s="231" t="s">
        <v>1</v>
      </c>
      <c r="F377" s="232" t="s">
        <v>523</v>
      </c>
      <c r="G377" s="229"/>
      <c r="H377" s="233">
        <v>9.0299999999999994</v>
      </c>
      <c r="I377" s="234"/>
      <c r="J377" s="229"/>
      <c r="K377" s="229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188</v>
      </c>
      <c r="AU377" s="239" t="s">
        <v>85</v>
      </c>
      <c r="AV377" s="13" t="s">
        <v>85</v>
      </c>
      <c r="AW377" s="13" t="s">
        <v>32</v>
      </c>
      <c r="AX377" s="13" t="s">
        <v>76</v>
      </c>
      <c r="AY377" s="239" t="s">
        <v>180</v>
      </c>
    </row>
    <row r="378" s="15" customFormat="1">
      <c r="A378" s="15"/>
      <c r="B378" s="251"/>
      <c r="C378" s="252"/>
      <c r="D378" s="230" t="s">
        <v>188</v>
      </c>
      <c r="E378" s="253" t="s">
        <v>1</v>
      </c>
      <c r="F378" s="254" t="s">
        <v>295</v>
      </c>
      <c r="G378" s="252"/>
      <c r="H378" s="253" t="s">
        <v>1</v>
      </c>
      <c r="I378" s="255"/>
      <c r="J378" s="252"/>
      <c r="K378" s="252"/>
      <c r="L378" s="256"/>
      <c r="M378" s="257"/>
      <c r="N378" s="258"/>
      <c r="O378" s="258"/>
      <c r="P378" s="258"/>
      <c r="Q378" s="258"/>
      <c r="R378" s="258"/>
      <c r="S378" s="258"/>
      <c r="T378" s="25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0" t="s">
        <v>188</v>
      </c>
      <c r="AU378" s="260" t="s">
        <v>85</v>
      </c>
      <c r="AV378" s="15" t="s">
        <v>81</v>
      </c>
      <c r="AW378" s="15" t="s">
        <v>32</v>
      </c>
      <c r="AX378" s="15" t="s">
        <v>76</v>
      </c>
      <c r="AY378" s="260" t="s">
        <v>180</v>
      </c>
    </row>
    <row r="379" s="13" customFormat="1">
      <c r="A379" s="13"/>
      <c r="B379" s="228"/>
      <c r="C379" s="229"/>
      <c r="D379" s="230" t="s">
        <v>188</v>
      </c>
      <c r="E379" s="231" t="s">
        <v>1</v>
      </c>
      <c r="F379" s="232" t="s">
        <v>524</v>
      </c>
      <c r="G379" s="229"/>
      <c r="H379" s="233">
        <v>1.524</v>
      </c>
      <c r="I379" s="234"/>
      <c r="J379" s="229"/>
      <c r="K379" s="229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188</v>
      </c>
      <c r="AU379" s="239" t="s">
        <v>85</v>
      </c>
      <c r="AV379" s="13" t="s">
        <v>85</v>
      </c>
      <c r="AW379" s="13" t="s">
        <v>32</v>
      </c>
      <c r="AX379" s="13" t="s">
        <v>76</v>
      </c>
      <c r="AY379" s="239" t="s">
        <v>180</v>
      </c>
    </row>
    <row r="380" s="15" customFormat="1">
      <c r="A380" s="15"/>
      <c r="B380" s="251"/>
      <c r="C380" s="252"/>
      <c r="D380" s="230" t="s">
        <v>188</v>
      </c>
      <c r="E380" s="253" t="s">
        <v>1</v>
      </c>
      <c r="F380" s="254" t="s">
        <v>297</v>
      </c>
      <c r="G380" s="252"/>
      <c r="H380" s="253" t="s">
        <v>1</v>
      </c>
      <c r="I380" s="255"/>
      <c r="J380" s="252"/>
      <c r="K380" s="252"/>
      <c r="L380" s="256"/>
      <c r="M380" s="257"/>
      <c r="N380" s="258"/>
      <c r="O380" s="258"/>
      <c r="P380" s="258"/>
      <c r="Q380" s="258"/>
      <c r="R380" s="258"/>
      <c r="S380" s="258"/>
      <c r="T380" s="259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0" t="s">
        <v>188</v>
      </c>
      <c r="AU380" s="260" t="s">
        <v>85</v>
      </c>
      <c r="AV380" s="15" t="s">
        <v>81</v>
      </c>
      <c r="AW380" s="15" t="s">
        <v>32</v>
      </c>
      <c r="AX380" s="15" t="s">
        <v>76</v>
      </c>
      <c r="AY380" s="260" t="s">
        <v>180</v>
      </c>
    </row>
    <row r="381" s="13" customFormat="1">
      <c r="A381" s="13"/>
      <c r="B381" s="228"/>
      <c r="C381" s="229"/>
      <c r="D381" s="230" t="s">
        <v>188</v>
      </c>
      <c r="E381" s="231" t="s">
        <v>1</v>
      </c>
      <c r="F381" s="232" t="s">
        <v>525</v>
      </c>
      <c r="G381" s="229"/>
      <c r="H381" s="233">
        <v>1.6379999999999999</v>
      </c>
      <c r="I381" s="234"/>
      <c r="J381" s="229"/>
      <c r="K381" s="229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188</v>
      </c>
      <c r="AU381" s="239" t="s">
        <v>85</v>
      </c>
      <c r="AV381" s="13" t="s">
        <v>85</v>
      </c>
      <c r="AW381" s="13" t="s">
        <v>32</v>
      </c>
      <c r="AX381" s="13" t="s">
        <v>76</v>
      </c>
      <c r="AY381" s="239" t="s">
        <v>180</v>
      </c>
    </row>
    <row r="382" s="14" customFormat="1">
      <c r="A382" s="14"/>
      <c r="B382" s="240"/>
      <c r="C382" s="241"/>
      <c r="D382" s="230" t="s">
        <v>188</v>
      </c>
      <c r="E382" s="242" t="s">
        <v>119</v>
      </c>
      <c r="F382" s="243" t="s">
        <v>192</v>
      </c>
      <c r="G382" s="241"/>
      <c r="H382" s="244">
        <v>26.032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188</v>
      </c>
      <c r="AU382" s="250" t="s">
        <v>85</v>
      </c>
      <c r="AV382" s="14" t="s">
        <v>186</v>
      </c>
      <c r="AW382" s="14" t="s">
        <v>32</v>
      </c>
      <c r="AX382" s="14" t="s">
        <v>81</v>
      </c>
      <c r="AY382" s="250" t="s">
        <v>180</v>
      </c>
    </row>
    <row r="383" s="2" customFormat="1" ht="24.15" customHeight="1">
      <c r="A383" s="39"/>
      <c r="B383" s="40"/>
      <c r="C383" s="214" t="s">
        <v>526</v>
      </c>
      <c r="D383" s="214" t="s">
        <v>182</v>
      </c>
      <c r="E383" s="215" t="s">
        <v>527</v>
      </c>
      <c r="F383" s="216" t="s">
        <v>528</v>
      </c>
      <c r="G383" s="217" t="s">
        <v>185</v>
      </c>
      <c r="H383" s="218">
        <v>6.0350000000000001</v>
      </c>
      <c r="I383" s="219"/>
      <c r="J383" s="220">
        <f>ROUND(I383*H383,2)</f>
        <v>0</v>
      </c>
      <c r="K383" s="221"/>
      <c r="L383" s="45"/>
      <c r="M383" s="222" t="s">
        <v>1</v>
      </c>
      <c r="N383" s="223" t="s">
        <v>41</v>
      </c>
      <c r="O383" s="92"/>
      <c r="P383" s="224">
        <f>O383*H383</f>
        <v>0</v>
      </c>
      <c r="Q383" s="224">
        <v>0</v>
      </c>
      <c r="R383" s="224">
        <f>Q383*H383</f>
        <v>0</v>
      </c>
      <c r="S383" s="224">
        <v>0.068000000000000005</v>
      </c>
      <c r="T383" s="225">
        <f>S383*H383</f>
        <v>0.41038000000000002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6" t="s">
        <v>186</v>
      </c>
      <c r="AT383" s="226" t="s">
        <v>182</v>
      </c>
      <c r="AU383" s="226" t="s">
        <v>85</v>
      </c>
      <c r="AY383" s="18" t="s">
        <v>180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8" t="s">
        <v>81</v>
      </c>
      <c r="BK383" s="227">
        <f>ROUND(I383*H383,2)</f>
        <v>0</v>
      </c>
      <c r="BL383" s="18" t="s">
        <v>186</v>
      </c>
      <c r="BM383" s="226" t="s">
        <v>529</v>
      </c>
    </row>
    <row r="384" s="15" customFormat="1">
      <c r="A384" s="15"/>
      <c r="B384" s="251"/>
      <c r="C384" s="252"/>
      <c r="D384" s="230" t="s">
        <v>188</v>
      </c>
      <c r="E384" s="253" t="s">
        <v>1</v>
      </c>
      <c r="F384" s="254" t="s">
        <v>530</v>
      </c>
      <c r="G384" s="252"/>
      <c r="H384" s="253" t="s">
        <v>1</v>
      </c>
      <c r="I384" s="255"/>
      <c r="J384" s="252"/>
      <c r="K384" s="252"/>
      <c r="L384" s="256"/>
      <c r="M384" s="257"/>
      <c r="N384" s="258"/>
      <c r="O384" s="258"/>
      <c r="P384" s="258"/>
      <c r="Q384" s="258"/>
      <c r="R384" s="258"/>
      <c r="S384" s="258"/>
      <c r="T384" s="25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0" t="s">
        <v>188</v>
      </c>
      <c r="AU384" s="260" t="s">
        <v>85</v>
      </c>
      <c r="AV384" s="15" t="s">
        <v>81</v>
      </c>
      <c r="AW384" s="15" t="s">
        <v>32</v>
      </c>
      <c r="AX384" s="15" t="s">
        <v>76</v>
      </c>
      <c r="AY384" s="260" t="s">
        <v>180</v>
      </c>
    </row>
    <row r="385" s="15" customFormat="1">
      <c r="A385" s="15"/>
      <c r="B385" s="251"/>
      <c r="C385" s="252"/>
      <c r="D385" s="230" t="s">
        <v>188</v>
      </c>
      <c r="E385" s="253" t="s">
        <v>1</v>
      </c>
      <c r="F385" s="254" t="s">
        <v>293</v>
      </c>
      <c r="G385" s="252"/>
      <c r="H385" s="253" t="s">
        <v>1</v>
      </c>
      <c r="I385" s="255"/>
      <c r="J385" s="252"/>
      <c r="K385" s="252"/>
      <c r="L385" s="256"/>
      <c r="M385" s="257"/>
      <c r="N385" s="258"/>
      <c r="O385" s="258"/>
      <c r="P385" s="258"/>
      <c r="Q385" s="258"/>
      <c r="R385" s="258"/>
      <c r="S385" s="258"/>
      <c r="T385" s="259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0" t="s">
        <v>188</v>
      </c>
      <c r="AU385" s="260" t="s">
        <v>85</v>
      </c>
      <c r="AV385" s="15" t="s">
        <v>81</v>
      </c>
      <c r="AW385" s="15" t="s">
        <v>32</v>
      </c>
      <c r="AX385" s="15" t="s">
        <v>76</v>
      </c>
      <c r="AY385" s="260" t="s">
        <v>180</v>
      </c>
    </row>
    <row r="386" s="13" customFormat="1">
      <c r="A386" s="13"/>
      <c r="B386" s="228"/>
      <c r="C386" s="229"/>
      <c r="D386" s="230" t="s">
        <v>188</v>
      </c>
      <c r="E386" s="231" t="s">
        <v>122</v>
      </c>
      <c r="F386" s="232" t="s">
        <v>531</v>
      </c>
      <c r="G386" s="229"/>
      <c r="H386" s="233">
        <v>6.0350000000000001</v>
      </c>
      <c r="I386" s="234"/>
      <c r="J386" s="229"/>
      <c r="K386" s="229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188</v>
      </c>
      <c r="AU386" s="239" t="s">
        <v>85</v>
      </c>
      <c r="AV386" s="13" t="s">
        <v>85</v>
      </c>
      <c r="AW386" s="13" t="s">
        <v>32</v>
      </c>
      <c r="AX386" s="13" t="s">
        <v>81</v>
      </c>
      <c r="AY386" s="239" t="s">
        <v>180</v>
      </c>
    </row>
    <row r="387" s="2" customFormat="1" ht="24.15" customHeight="1">
      <c r="A387" s="39"/>
      <c r="B387" s="40"/>
      <c r="C387" s="214" t="s">
        <v>532</v>
      </c>
      <c r="D387" s="214" t="s">
        <v>182</v>
      </c>
      <c r="E387" s="215" t="s">
        <v>533</v>
      </c>
      <c r="F387" s="216" t="s">
        <v>534</v>
      </c>
      <c r="G387" s="217" t="s">
        <v>185</v>
      </c>
      <c r="H387" s="218">
        <v>5.9560000000000004</v>
      </c>
      <c r="I387" s="219"/>
      <c r="J387" s="220">
        <f>ROUND(I387*H387,2)</f>
        <v>0</v>
      </c>
      <c r="K387" s="221"/>
      <c r="L387" s="45"/>
      <c r="M387" s="222" t="s">
        <v>1</v>
      </c>
      <c r="N387" s="223" t="s">
        <v>41</v>
      </c>
      <c r="O387" s="92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186</v>
      </c>
      <c r="AT387" s="226" t="s">
        <v>182</v>
      </c>
      <c r="AU387" s="226" t="s">
        <v>85</v>
      </c>
      <c r="AY387" s="18" t="s">
        <v>180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81</v>
      </c>
      <c r="BK387" s="227">
        <f>ROUND(I387*H387,2)</f>
        <v>0</v>
      </c>
      <c r="BL387" s="18" t="s">
        <v>186</v>
      </c>
      <c r="BM387" s="226" t="s">
        <v>535</v>
      </c>
    </row>
    <row r="388" s="13" customFormat="1">
      <c r="A388" s="13"/>
      <c r="B388" s="228"/>
      <c r="C388" s="229"/>
      <c r="D388" s="230" t="s">
        <v>188</v>
      </c>
      <c r="E388" s="231" t="s">
        <v>1</v>
      </c>
      <c r="F388" s="232" t="s">
        <v>97</v>
      </c>
      <c r="G388" s="229"/>
      <c r="H388" s="233">
        <v>5.9560000000000004</v>
      </c>
      <c r="I388" s="234"/>
      <c r="J388" s="229"/>
      <c r="K388" s="229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188</v>
      </c>
      <c r="AU388" s="239" t="s">
        <v>85</v>
      </c>
      <c r="AV388" s="13" t="s">
        <v>85</v>
      </c>
      <c r="AW388" s="13" t="s">
        <v>32</v>
      </c>
      <c r="AX388" s="13" t="s">
        <v>81</v>
      </c>
      <c r="AY388" s="239" t="s">
        <v>180</v>
      </c>
    </row>
    <row r="389" s="12" customFormat="1" ht="22.8" customHeight="1">
      <c r="A389" s="12"/>
      <c r="B389" s="198"/>
      <c r="C389" s="199"/>
      <c r="D389" s="200" t="s">
        <v>75</v>
      </c>
      <c r="E389" s="212" t="s">
        <v>536</v>
      </c>
      <c r="F389" s="212" t="s">
        <v>537</v>
      </c>
      <c r="G389" s="199"/>
      <c r="H389" s="199"/>
      <c r="I389" s="202"/>
      <c r="J389" s="213">
        <f>BK389</f>
        <v>0</v>
      </c>
      <c r="K389" s="199"/>
      <c r="L389" s="204"/>
      <c r="M389" s="205"/>
      <c r="N389" s="206"/>
      <c r="O389" s="206"/>
      <c r="P389" s="207">
        <f>SUM(P390:P394)</f>
        <v>0</v>
      </c>
      <c r="Q389" s="206"/>
      <c r="R389" s="207">
        <f>SUM(R390:R394)</f>
        <v>0</v>
      </c>
      <c r="S389" s="206"/>
      <c r="T389" s="208">
        <f>SUM(T390:T394)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9" t="s">
        <v>81</v>
      </c>
      <c r="AT389" s="210" t="s">
        <v>75</v>
      </c>
      <c r="AU389" s="210" t="s">
        <v>81</v>
      </c>
      <c r="AY389" s="209" t="s">
        <v>180</v>
      </c>
      <c r="BK389" s="211">
        <f>SUM(BK390:BK394)</f>
        <v>0</v>
      </c>
    </row>
    <row r="390" s="2" customFormat="1" ht="33" customHeight="1">
      <c r="A390" s="39"/>
      <c r="B390" s="40"/>
      <c r="C390" s="214" t="s">
        <v>538</v>
      </c>
      <c r="D390" s="214" t="s">
        <v>182</v>
      </c>
      <c r="E390" s="215" t="s">
        <v>539</v>
      </c>
      <c r="F390" s="216" t="s">
        <v>540</v>
      </c>
      <c r="G390" s="217" t="s">
        <v>211</v>
      </c>
      <c r="H390" s="218">
        <v>8.3960000000000008</v>
      </c>
      <c r="I390" s="219"/>
      <c r="J390" s="220">
        <f>ROUND(I390*H390,2)</f>
        <v>0</v>
      </c>
      <c r="K390" s="221"/>
      <c r="L390" s="45"/>
      <c r="M390" s="222" t="s">
        <v>1</v>
      </c>
      <c r="N390" s="223" t="s">
        <v>41</v>
      </c>
      <c r="O390" s="92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6" t="s">
        <v>186</v>
      </c>
      <c r="AT390" s="226" t="s">
        <v>182</v>
      </c>
      <c r="AU390" s="226" t="s">
        <v>85</v>
      </c>
      <c r="AY390" s="18" t="s">
        <v>180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8" t="s">
        <v>81</v>
      </c>
      <c r="BK390" s="227">
        <f>ROUND(I390*H390,2)</f>
        <v>0</v>
      </c>
      <c r="BL390" s="18" t="s">
        <v>186</v>
      </c>
      <c r="BM390" s="226" t="s">
        <v>541</v>
      </c>
    </row>
    <row r="391" s="2" customFormat="1" ht="24.15" customHeight="1">
      <c r="A391" s="39"/>
      <c r="B391" s="40"/>
      <c r="C391" s="214" t="s">
        <v>542</v>
      </c>
      <c r="D391" s="214" t="s">
        <v>182</v>
      </c>
      <c r="E391" s="215" t="s">
        <v>543</v>
      </c>
      <c r="F391" s="216" t="s">
        <v>544</v>
      </c>
      <c r="G391" s="217" t="s">
        <v>211</v>
      </c>
      <c r="H391" s="218">
        <v>8.3960000000000008</v>
      </c>
      <c r="I391" s="219"/>
      <c r="J391" s="220">
        <f>ROUND(I391*H391,2)</f>
        <v>0</v>
      </c>
      <c r="K391" s="221"/>
      <c r="L391" s="45"/>
      <c r="M391" s="222" t="s">
        <v>1</v>
      </c>
      <c r="N391" s="223" t="s">
        <v>41</v>
      </c>
      <c r="O391" s="92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6" t="s">
        <v>186</v>
      </c>
      <c r="AT391" s="226" t="s">
        <v>182</v>
      </c>
      <c r="AU391" s="226" t="s">
        <v>85</v>
      </c>
      <c r="AY391" s="18" t="s">
        <v>180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8" t="s">
        <v>81</v>
      </c>
      <c r="BK391" s="227">
        <f>ROUND(I391*H391,2)</f>
        <v>0</v>
      </c>
      <c r="BL391" s="18" t="s">
        <v>186</v>
      </c>
      <c r="BM391" s="226" t="s">
        <v>545</v>
      </c>
    </row>
    <row r="392" s="2" customFormat="1" ht="24.15" customHeight="1">
      <c r="A392" s="39"/>
      <c r="B392" s="40"/>
      <c r="C392" s="214" t="s">
        <v>546</v>
      </c>
      <c r="D392" s="214" t="s">
        <v>182</v>
      </c>
      <c r="E392" s="215" t="s">
        <v>547</v>
      </c>
      <c r="F392" s="216" t="s">
        <v>548</v>
      </c>
      <c r="G392" s="217" t="s">
        <v>211</v>
      </c>
      <c r="H392" s="218">
        <v>159.524</v>
      </c>
      <c r="I392" s="219"/>
      <c r="J392" s="220">
        <f>ROUND(I392*H392,2)</f>
        <v>0</v>
      </c>
      <c r="K392" s="221"/>
      <c r="L392" s="45"/>
      <c r="M392" s="222" t="s">
        <v>1</v>
      </c>
      <c r="N392" s="223" t="s">
        <v>41</v>
      </c>
      <c r="O392" s="92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186</v>
      </c>
      <c r="AT392" s="226" t="s">
        <v>182</v>
      </c>
      <c r="AU392" s="226" t="s">
        <v>85</v>
      </c>
      <c r="AY392" s="18" t="s">
        <v>180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81</v>
      </c>
      <c r="BK392" s="227">
        <f>ROUND(I392*H392,2)</f>
        <v>0</v>
      </c>
      <c r="BL392" s="18" t="s">
        <v>186</v>
      </c>
      <c r="BM392" s="226" t="s">
        <v>549</v>
      </c>
    </row>
    <row r="393" s="13" customFormat="1">
      <c r="A393" s="13"/>
      <c r="B393" s="228"/>
      <c r="C393" s="229"/>
      <c r="D393" s="230" t="s">
        <v>188</v>
      </c>
      <c r="E393" s="229"/>
      <c r="F393" s="232" t="s">
        <v>550</v>
      </c>
      <c r="G393" s="229"/>
      <c r="H393" s="233">
        <v>159.524</v>
      </c>
      <c r="I393" s="234"/>
      <c r="J393" s="229"/>
      <c r="K393" s="229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188</v>
      </c>
      <c r="AU393" s="239" t="s">
        <v>85</v>
      </c>
      <c r="AV393" s="13" t="s">
        <v>85</v>
      </c>
      <c r="AW393" s="13" t="s">
        <v>4</v>
      </c>
      <c r="AX393" s="13" t="s">
        <v>81</v>
      </c>
      <c r="AY393" s="239" t="s">
        <v>180</v>
      </c>
    </row>
    <row r="394" s="2" customFormat="1" ht="33" customHeight="1">
      <c r="A394" s="39"/>
      <c r="B394" s="40"/>
      <c r="C394" s="214" t="s">
        <v>551</v>
      </c>
      <c r="D394" s="214" t="s">
        <v>182</v>
      </c>
      <c r="E394" s="215" t="s">
        <v>552</v>
      </c>
      <c r="F394" s="216" t="s">
        <v>553</v>
      </c>
      <c r="G394" s="217" t="s">
        <v>211</v>
      </c>
      <c r="H394" s="218">
        <v>8.3960000000000008</v>
      </c>
      <c r="I394" s="219"/>
      <c r="J394" s="220">
        <f>ROUND(I394*H394,2)</f>
        <v>0</v>
      </c>
      <c r="K394" s="221"/>
      <c r="L394" s="45"/>
      <c r="M394" s="222" t="s">
        <v>1</v>
      </c>
      <c r="N394" s="223" t="s">
        <v>41</v>
      </c>
      <c r="O394" s="92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186</v>
      </c>
      <c r="AT394" s="226" t="s">
        <v>182</v>
      </c>
      <c r="AU394" s="226" t="s">
        <v>85</v>
      </c>
      <c r="AY394" s="18" t="s">
        <v>180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81</v>
      </c>
      <c r="BK394" s="227">
        <f>ROUND(I394*H394,2)</f>
        <v>0</v>
      </c>
      <c r="BL394" s="18" t="s">
        <v>186</v>
      </c>
      <c r="BM394" s="226" t="s">
        <v>554</v>
      </c>
    </row>
    <row r="395" s="12" customFormat="1" ht="22.8" customHeight="1">
      <c r="A395" s="12"/>
      <c r="B395" s="198"/>
      <c r="C395" s="199"/>
      <c r="D395" s="200" t="s">
        <v>75</v>
      </c>
      <c r="E395" s="212" t="s">
        <v>555</v>
      </c>
      <c r="F395" s="212" t="s">
        <v>556</v>
      </c>
      <c r="G395" s="199"/>
      <c r="H395" s="199"/>
      <c r="I395" s="202"/>
      <c r="J395" s="213">
        <f>BK395</f>
        <v>0</v>
      </c>
      <c r="K395" s="199"/>
      <c r="L395" s="204"/>
      <c r="M395" s="205"/>
      <c r="N395" s="206"/>
      <c r="O395" s="206"/>
      <c r="P395" s="207">
        <f>P396</f>
        <v>0</v>
      </c>
      <c r="Q395" s="206"/>
      <c r="R395" s="207">
        <f>R396</f>
        <v>0</v>
      </c>
      <c r="S395" s="206"/>
      <c r="T395" s="208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9" t="s">
        <v>81</v>
      </c>
      <c r="AT395" s="210" t="s">
        <v>75</v>
      </c>
      <c r="AU395" s="210" t="s">
        <v>81</v>
      </c>
      <c r="AY395" s="209" t="s">
        <v>180</v>
      </c>
      <c r="BK395" s="211">
        <f>BK396</f>
        <v>0</v>
      </c>
    </row>
    <row r="396" s="2" customFormat="1" ht="21.75" customHeight="1">
      <c r="A396" s="39"/>
      <c r="B396" s="40"/>
      <c r="C396" s="214" t="s">
        <v>557</v>
      </c>
      <c r="D396" s="214" t="s">
        <v>182</v>
      </c>
      <c r="E396" s="215" t="s">
        <v>558</v>
      </c>
      <c r="F396" s="216" t="s">
        <v>559</v>
      </c>
      <c r="G396" s="217" t="s">
        <v>211</v>
      </c>
      <c r="H396" s="218">
        <v>12.151999999999999</v>
      </c>
      <c r="I396" s="219"/>
      <c r="J396" s="220">
        <f>ROUND(I396*H396,2)</f>
        <v>0</v>
      </c>
      <c r="K396" s="221"/>
      <c r="L396" s="45"/>
      <c r="M396" s="222" t="s">
        <v>1</v>
      </c>
      <c r="N396" s="223" t="s">
        <v>41</v>
      </c>
      <c r="O396" s="92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6" t="s">
        <v>186</v>
      </c>
      <c r="AT396" s="226" t="s">
        <v>182</v>
      </c>
      <c r="AU396" s="226" t="s">
        <v>85</v>
      </c>
      <c r="AY396" s="18" t="s">
        <v>180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8" t="s">
        <v>81</v>
      </c>
      <c r="BK396" s="227">
        <f>ROUND(I396*H396,2)</f>
        <v>0</v>
      </c>
      <c r="BL396" s="18" t="s">
        <v>186</v>
      </c>
      <c r="BM396" s="226" t="s">
        <v>560</v>
      </c>
    </row>
    <row r="397" s="12" customFormat="1" ht="25.92" customHeight="1">
      <c r="A397" s="12"/>
      <c r="B397" s="198"/>
      <c r="C397" s="199"/>
      <c r="D397" s="200" t="s">
        <v>75</v>
      </c>
      <c r="E397" s="201" t="s">
        <v>561</v>
      </c>
      <c r="F397" s="201" t="s">
        <v>562</v>
      </c>
      <c r="G397" s="199"/>
      <c r="H397" s="199"/>
      <c r="I397" s="202"/>
      <c r="J397" s="203">
        <f>BK397</f>
        <v>0</v>
      </c>
      <c r="K397" s="199"/>
      <c r="L397" s="204"/>
      <c r="M397" s="205"/>
      <c r="N397" s="206"/>
      <c r="O397" s="206"/>
      <c r="P397" s="207">
        <f>P398+P414+P420+P428+P464+P482+P511+P523+P543+P554</f>
        <v>0</v>
      </c>
      <c r="Q397" s="206"/>
      <c r="R397" s="207">
        <f>R398+R414+R420+R428+R464+R482+R511+R523+R543+R554</f>
        <v>1.3993594899999999</v>
      </c>
      <c r="S397" s="206"/>
      <c r="T397" s="208">
        <f>T398+T414+T420+T428+T464+T482+T511+T523+T543+T554</f>
        <v>0.92566203000000002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9" t="s">
        <v>85</v>
      </c>
      <c r="AT397" s="210" t="s">
        <v>75</v>
      </c>
      <c r="AU397" s="210" t="s">
        <v>76</v>
      </c>
      <c r="AY397" s="209" t="s">
        <v>180</v>
      </c>
      <c r="BK397" s="211">
        <f>BK398+BK414+BK420+BK428+BK464+BK482+BK511+BK523+BK543+BK554</f>
        <v>0</v>
      </c>
    </row>
    <row r="398" s="12" customFormat="1" ht="22.8" customHeight="1">
      <c r="A398" s="12"/>
      <c r="B398" s="198"/>
      <c r="C398" s="199"/>
      <c r="D398" s="200" t="s">
        <v>75</v>
      </c>
      <c r="E398" s="212" t="s">
        <v>563</v>
      </c>
      <c r="F398" s="212" t="s">
        <v>564</v>
      </c>
      <c r="G398" s="199"/>
      <c r="H398" s="199"/>
      <c r="I398" s="202"/>
      <c r="J398" s="213">
        <f>BK398</f>
        <v>0</v>
      </c>
      <c r="K398" s="199"/>
      <c r="L398" s="204"/>
      <c r="M398" s="205"/>
      <c r="N398" s="206"/>
      <c r="O398" s="206"/>
      <c r="P398" s="207">
        <f>SUM(P399:P413)</f>
        <v>0</v>
      </c>
      <c r="Q398" s="206"/>
      <c r="R398" s="207">
        <f>SUM(R399:R413)</f>
        <v>0.110459</v>
      </c>
      <c r="S398" s="206"/>
      <c r="T398" s="208">
        <f>SUM(T399:T413)</f>
        <v>0.054417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9" t="s">
        <v>85</v>
      </c>
      <c r="AT398" s="210" t="s">
        <v>75</v>
      </c>
      <c r="AU398" s="210" t="s">
        <v>81</v>
      </c>
      <c r="AY398" s="209" t="s">
        <v>180</v>
      </c>
      <c r="BK398" s="211">
        <f>SUM(BK399:BK413)</f>
        <v>0</v>
      </c>
    </row>
    <row r="399" s="2" customFormat="1" ht="24.15" customHeight="1">
      <c r="A399" s="39"/>
      <c r="B399" s="40"/>
      <c r="C399" s="214" t="s">
        <v>565</v>
      </c>
      <c r="D399" s="214" t="s">
        <v>182</v>
      </c>
      <c r="E399" s="215" t="s">
        <v>566</v>
      </c>
      <c r="F399" s="216" t="s">
        <v>567</v>
      </c>
      <c r="G399" s="217" t="s">
        <v>185</v>
      </c>
      <c r="H399" s="218">
        <v>37.18</v>
      </c>
      <c r="I399" s="219"/>
      <c r="J399" s="220">
        <f>ROUND(I399*H399,2)</f>
        <v>0</v>
      </c>
      <c r="K399" s="221"/>
      <c r="L399" s="45"/>
      <c r="M399" s="222" t="s">
        <v>1</v>
      </c>
      <c r="N399" s="223" t="s">
        <v>41</v>
      </c>
      <c r="O399" s="92"/>
      <c r="P399" s="224">
        <f>O399*H399</f>
        <v>0</v>
      </c>
      <c r="Q399" s="224">
        <v>0.00029999999999999997</v>
      </c>
      <c r="R399" s="224">
        <f>Q399*H399</f>
        <v>0.011153999999999999</v>
      </c>
      <c r="S399" s="224">
        <v>0</v>
      </c>
      <c r="T399" s="22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6" t="s">
        <v>260</v>
      </c>
      <c r="AT399" s="226" t="s">
        <v>182</v>
      </c>
      <c r="AU399" s="226" t="s">
        <v>85</v>
      </c>
      <c r="AY399" s="18" t="s">
        <v>180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8" t="s">
        <v>81</v>
      </c>
      <c r="BK399" s="227">
        <f>ROUND(I399*H399,2)</f>
        <v>0</v>
      </c>
      <c r="BL399" s="18" t="s">
        <v>260</v>
      </c>
      <c r="BM399" s="226" t="s">
        <v>568</v>
      </c>
    </row>
    <row r="400" s="15" customFormat="1">
      <c r="A400" s="15"/>
      <c r="B400" s="251"/>
      <c r="C400" s="252"/>
      <c r="D400" s="230" t="s">
        <v>188</v>
      </c>
      <c r="E400" s="253" t="s">
        <v>1</v>
      </c>
      <c r="F400" s="254" t="s">
        <v>569</v>
      </c>
      <c r="G400" s="252"/>
      <c r="H400" s="253" t="s">
        <v>1</v>
      </c>
      <c r="I400" s="255"/>
      <c r="J400" s="252"/>
      <c r="K400" s="252"/>
      <c r="L400" s="256"/>
      <c r="M400" s="257"/>
      <c r="N400" s="258"/>
      <c r="O400" s="258"/>
      <c r="P400" s="258"/>
      <c r="Q400" s="258"/>
      <c r="R400" s="258"/>
      <c r="S400" s="258"/>
      <c r="T400" s="25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0" t="s">
        <v>188</v>
      </c>
      <c r="AU400" s="260" t="s">
        <v>85</v>
      </c>
      <c r="AV400" s="15" t="s">
        <v>81</v>
      </c>
      <c r="AW400" s="15" t="s">
        <v>32</v>
      </c>
      <c r="AX400" s="15" t="s">
        <v>76</v>
      </c>
      <c r="AY400" s="260" t="s">
        <v>180</v>
      </c>
    </row>
    <row r="401" s="13" customFormat="1">
      <c r="A401" s="13"/>
      <c r="B401" s="228"/>
      <c r="C401" s="229"/>
      <c r="D401" s="230" t="s">
        <v>188</v>
      </c>
      <c r="E401" s="231" t="s">
        <v>1</v>
      </c>
      <c r="F401" s="232" t="s">
        <v>570</v>
      </c>
      <c r="G401" s="229"/>
      <c r="H401" s="233">
        <v>8.4000000000000004</v>
      </c>
      <c r="I401" s="234"/>
      <c r="J401" s="229"/>
      <c r="K401" s="229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188</v>
      </c>
      <c r="AU401" s="239" t="s">
        <v>85</v>
      </c>
      <c r="AV401" s="13" t="s">
        <v>85</v>
      </c>
      <c r="AW401" s="13" t="s">
        <v>32</v>
      </c>
      <c r="AX401" s="13" t="s">
        <v>76</v>
      </c>
      <c r="AY401" s="239" t="s">
        <v>180</v>
      </c>
    </row>
    <row r="402" s="15" customFormat="1">
      <c r="A402" s="15"/>
      <c r="B402" s="251"/>
      <c r="C402" s="252"/>
      <c r="D402" s="230" t="s">
        <v>188</v>
      </c>
      <c r="E402" s="253" t="s">
        <v>1</v>
      </c>
      <c r="F402" s="254" t="s">
        <v>571</v>
      </c>
      <c r="G402" s="252"/>
      <c r="H402" s="253" t="s">
        <v>1</v>
      </c>
      <c r="I402" s="255"/>
      <c r="J402" s="252"/>
      <c r="K402" s="252"/>
      <c r="L402" s="256"/>
      <c r="M402" s="257"/>
      <c r="N402" s="258"/>
      <c r="O402" s="258"/>
      <c r="P402" s="258"/>
      <c r="Q402" s="258"/>
      <c r="R402" s="258"/>
      <c r="S402" s="258"/>
      <c r="T402" s="259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0" t="s">
        <v>188</v>
      </c>
      <c r="AU402" s="260" t="s">
        <v>85</v>
      </c>
      <c r="AV402" s="15" t="s">
        <v>81</v>
      </c>
      <c r="AW402" s="15" t="s">
        <v>32</v>
      </c>
      <c r="AX402" s="15" t="s">
        <v>76</v>
      </c>
      <c r="AY402" s="260" t="s">
        <v>180</v>
      </c>
    </row>
    <row r="403" s="13" customFormat="1">
      <c r="A403" s="13"/>
      <c r="B403" s="228"/>
      <c r="C403" s="229"/>
      <c r="D403" s="230" t="s">
        <v>188</v>
      </c>
      <c r="E403" s="231" t="s">
        <v>1</v>
      </c>
      <c r="F403" s="232" t="s">
        <v>113</v>
      </c>
      <c r="G403" s="229"/>
      <c r="H403" s="233">
        <v>28.780000000000001</v>
      </c>
      <c r="I403" s="234"/>
      <c r="J403" s="229"/>
      <c r="K403" s="229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188</v>
      </c>
      <c r="AU403" s="239" t="s">
        <v>85</v>
      </c>
      <c r="AV403" s="13" t="s">
        <v>85</v>
      </c>
      <c r="AW403" s="13" t="s">
        <v>32</v>
      </c>
      <c r="AX403" s="13" t="s">
        <v>76</v>
      </c>
      <c r="AY403" s="239" t="s">
        <v>180</v>
      </c>
    </row>
    <row r="404" s="14" customFormat="1">
      <c r="A404" s="14"/>
      <c r="B404" s="240"/>
      <c r="C404" s="241"/>
      <c r="D404" s="230" t="s">
        <v>188</v>
      </c>
      <c r="E404" s="242" t="s">
        <v>1</v>
      </c>
      <c r="F404" s="243" t="s">
        <v>192</v>
      </c>
      <c r="G404" s="241"/>
      <c r="H404" s="244">
        <v>37.18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188</v>
      </c>
      <c r="AU404" s="250" t="s">
        <v>85</v>
      </c>
      <c r="AV404" s="14" t="s">
        <v>186</v>
      </c>
      <c r="AW404" s="14" t="s">
        <v>32</v>
      </c>
      <c r="AX404" s="14" t="s">
        <v>81</v>
      </c>
      <c r="AY404" s="250" t="s">
        <v>180</v>
      </c>
    </row>
    <row r="405" s="2" customFormat="1" ht="24.15" customHeight="1">
      <c r="A405" s="39"/>
      <c r="B405" s="40"/>
      <c r="C405" s="261" t="s">
        <v>572</v>
      </c>
      <c r="D405" s="261" t="s">
        <v>244</v>
      </c>
      <c r="E405" s="262" t="s">
        <v>573</v>
      </c>
      <c r="F405" s="263" t="s">
        <v>574</v>
      </c>
      <c r="G405" s="264" t="s">
        <v>185</v>
      </c>
      <c r="H405" s="265">
        <v>10.08</v>
      </c>
      <c r="I405" s="266"/>
      <c r="J405" s="267">
        <f>ROUND(I405*H405,2)</f>
        <v>0</v>
      </c>
      <c r="K405" s="268"/>
      <c r="L405" s="269"/>
      <c r="M405" s="270" t="s">
        <v>1</v>
      </c>
      <c r="N405" s="271" t="s">
        <v>41</v>
      </c>
      <c r="O405" s="92"/>
      <c r="P405" s="224">
        <f>O405*H405</f>
        <v>0</v>
      </c>
      <c r="Q405" s="224">
        <v>0.002</v>
      </c>
      <c r="R405" s="224">
        <f>Q405*H405</f>
        <v>0.020160000000000001</v>
      </c>
      <c r="S405" s="224">
        <v>0</v>
      </c>
      <c r="T405" s="22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6" t="s">
        <v>358</v>
      </c>
      <c r="AT405" s="226" t="s">
        <v>244</v>
      </c>
      <c r="AU405" s="226" t="s">
        <v>85</v>
      </c>
      <c r="AY405" s="18" t="s">
        <v>180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8" t="s">
        <v>81</v>
      </c>
      <c r="BK405" s="227">
        <f>ROUND(I405*H405,2)</f>
        <v>0</v>
      </c>
      <c r="BL405" s="18" t="s">
        <v>260</v>
      </c>
      <c r="BM405" s="226" t="s">
        <v>575</v>
      </c>
    </row>
    <row r="406" s="13" customFormat="1">
      <c r="A406" s="13"/>
      <c r="B406" s="228"/>
      <c r="C406" s="229"/>
      <c r="D406" s="230" t="s">
        <v>188</v>
      </c>
      <c r="E406" s="231" t="s">
        <v>1</v>
      </c>
      <c r="F406" s="232" t="s">
        <v>570</v>
      </c>
      <c r="G406" s="229"/>
      <c r="H406" s="233">
        <v>8.4000000000000004</v>
      </c>
      <c r="I406" s="234"/>
      <c r="J406" s="229"/>
      <c r="K406" s="229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188</v>
      </c>
      <c r="AU406" s="239" t="s">
        <v>85</v>
      </c>
      <c r="AV406" s="13" t="s">
        <v>85</v>
      </c>
      <c r="AW406" s="13" t="s">
        <v>32</v>
      </c>
      <c r="AX406" s="13" t="s">
        <v>81</v>
      </c>
      <c r="AY406" s="239" t="s">
        <v>180</v>
      </c>
    </row>
    <row r="407" s="13" customFormat="1">
      <c r="A407" s="13"/>
      <c r="B407" s="228"/>
      <c r="C407" s="229"/>
      <c r="D407" s="230" t="s">
        <v>188</v>
      </c>
      <c r="E407" s="229"/>
      <c r="F407" s="232" t="s">
        <v>576</v>
      </c>
      <c r="G407" s="229"/>
      <c r="H407" s="233">
        <v>10.08</v>
      </c>
      <c r="I407" s="234"/>
      <c r="J407" s="229"/>
      <c r="K407" s="229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188</v>
      </c>
      <c r="AU407" s="239" t="s">
        <v>85</v>
      </c>
      <c r="AV407" s="13" t="s">
        <v>85</v>
      </c>
      <c r="AW407" s="13" t="s">
        <v>4</v>
      </c>
      <c r="AX407" s="13" t="s">
        <v>81</v>
      </c>
      <c r="AY407" s="239" t="s">
        <v>180</v>
      </c>
    </row>
    <row r="408" s="2" customFormat="1" ht="24.15" customHeight="1">
      <c r="A408" s="39"/>
      <c r="B408" s="40"/>
      <c r="C408" s="261" t="s">
        <v>577</v>
      </c>
      <c r="D408" s="261" t="s">
        <v>244</v>
      </c>
      <c r="E408" s="262" t="s">
        <v>578</v>
      </c>
      <c r="F408" s="263" t="s">
        <v>579</v>
      </c>
      <c r="G408" s="264" t="s">
        <v>185</v>
      </c>
      <c r="H408" s="265">
        <v>31.658000000000001</v>
      </c>
      <c r="I408" s="266"/>
      <c r="J408" s="267">
        <f>ROUND(I408*H408,2)</f>
        <v>0</v>
      </c>
      <c r="K408" s="268"/>
      <c r="L408" s="269"/>
      <c r="M408" s="270" t="s">
        <v>1</v>
      </c>
      <c r="N408" s="271" t="s">
        <v>41</v>
      </c>
      <c r="O408" s="92"/>
      <c r="P408" s="224">
        <f>O408*H408</f>
        <v>0</v>
      </c>
      <c r="Q408" s="224">
        <v>0.0025000000000000001</v>
      </c>
      <c r="R408" s="224">
        <f>Q408*H408</f>
        <v>0.079145000000000007</v>
      </c>
      <c r="S408" s="224">
        <v>0</v>
      </c>
      <c r="T408" s="22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6" t="s">
        <v>358</v>
      </c>
      <c r="AT408" s="226" t="s">
        <v>244</v>
      </c>
      <c r="AU408" s="226" t="s">
        <v>85</v>
      </c>
      <c r="AY408" s="18" t="s">
        <v>180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8" t="s">
        <v>81</v>
      </c>
      <c r="BK408" s="227">
        <f>ROUND(I408*H408,2)</f>
        <v>0</v>
      </c>
      <c r="BL408" s="18" t="s">
        <v>260</v>
      </c>
      <c r="BM408" s="226" t="s">
        <v>580</v>
      </c>
    </row>
    <row r="409" s="13" customFormat="1">
      <c r="A409" s="13"/>
      <c r="B409" s="228"/>
      <c r="C409" s="229"/>
      <c r="D409" s="230" t="s">
        <v>188</v>
      </c>
      <c r="E409" s="231" t="s">
        <v>1</v>
      </c>
      <c r="F409" s="232" t="s">
        <v>113</v>
      </c>
      <c r="G409" s="229"/>
      <c r="H409" s="233">
        <v>28.780000000000001</v>
      </c>
      <c r="I409" s="234"/>
      <c r="J409" s="229"/>
      <c r="K409" s="229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188</v>
      </c>
      <c r="AU409" s="239" t="s">
        <v>85</v>
      </c>
      <c r="AV409" s="13" t="s">
        <v>85</v>
      </c>
      <c r="AW409" s="13" t="s">
        <v>32</v>
      </c>
      <c r="AX409" s="13" t="s">
        <v>81</v>
      </c>
      <c r="AY409" s="239" t="s">
        <v>180</v>
      </c>
    </row>
    <row r="410" s="13" customFormat="1">
      <c r="A410" s="13"/>
      <c r="B410" s="228"/>
      <c r="C410" s="229"/>
      <c r="D410" s="230" t="s">
        <v>188</v>
      </c>
      <c r="E410" s="229"/>
      <c r="F410" s="232" t="s">
        <v>581</v>
      </c>
      <c r="G410" s="229"/>
      <c r="H410" s="233">
        <v>31.658000000000001</v>
      </c>
      <c r="I410" s="234"/>
      <c r="J410" s="229"/>
      <c r="K410" s="229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188</v>
      </c>
      <c r="AU410" s="239" t="s">
        <v>85</v>
      </c>
      <c r="AV410" s="13" t="s">
        <v>85</v>
      </c>
      <c r="AW410" s="13" t="s">
        <v>4</v>
      </c>
      <c r="AX410" s="13" t="s">
        <v>81</v>
      </c>
      <c r="AY410" s="239" t="s">
        <v>180</v>
      </c>
    </row>
    <row r="411" s="2" customFormat="1" ht="16.5" customHeight="1">
      <c r="A411" s="39"/>
      <c r="B411" s="40"/>
      <c r="C411" s="214" t="s">
        <v>582</v>
      </c>
      <c r="D411" s="214" t="s">
        <v>182</v>
      </c>
      <c r="E411" s="215" t="s">
        <v>583</v>
      </c>
      <c r="F411" s="216" t="s">
        <v>584</v>
      </c>
      <c r="G411" s="217" t="s">
        <v>185</v>
      </c>
      <c r="H411" s="218">
        <v>4.9470000000000001</v>
      </c>
      <c r="I411" s="219"/>
      <c r="J411" s="220">
        <f>ROUND(I411*H411,2)</f>
        <v>0</v>
      </c>
      <c r="K411" s="221"/>
      <c r="L411" s="45"/>
      <c r="M411" s="222" t="s">
        <v>1</v>
      </c>
      <c r="N411" s="223" t="s">
        <v>41</v>
      </c>
      <c r="O411" s="92"/>
      <c r="P411" s="224">
        <f>O411*H411</f>
        <v>0</v>
      </c>
      <c r="Q411" s="224">
        <v>0</v>
      </c>
      <c r="R411" s="224">
        <f>Q411*H411</f>
        <v>0</v>
      </c>
      <c r="S411" s="224">
        <v>0.010999999999999999</v>
      </c>
      <c r="T411" s="225">
        <f>S411*H411</f>
        <v>0.054417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6" t="s">
        <v>260</v>
      </c>
      <c r="AT411" s="226" t="s">
        <v>182</v>
      </c>
      <c r="AU411" s="226" t="s">
        <v>85</v>
      </c>
      <c r="AY411" s="18" t="s">
        <v>180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8" t="s">
        <v>81</v>
      </c>
      <c r="BK411" s="227">
        <f>ROUND(I411*H411,2)</f>
        <v>0</v>
      </c>
      <c r="BL411" s="18" t="s">
        <v>260</v>
      </c>
      <c r="BM411" s="226" t="s">
        <v>585</v>
      </c>
    </row>
    <row r="412" s="13" customFormat="1">
      <c r="A412" s="13"/>
      <c r="B412" s="228"/>
      <c r="C412" s="229"/>
      <c r="D412" s="230" t="s">
        <v>188</v>
      </c>
      <c r="E412" s="231" t="s">
        <v>1</v>
      </c>
      <c r="F412" s="232" t="s">
        <v>586</v>
      </c>
      <c r="G412" s="229"/>
      <c r="H412" s="233">
        <v>4.9470000000000001</v>
      </c>
      <c r="I412" s="234"/>
      <c r="J412" s="229"/>
      <c r="K412" s="229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188</v>
      </c>
      <c r="AU412" s="239" t="s">
        <v>85</v>
      </c>
      <c r="AV412" s="13" t="s">
        <v>85</v>
      </c>
      <c r="AW412" s="13" t="s">
        <v>32</v>
      </c>
      <c r="AX412" s="13" t="s">
        <v>81</v>
      </c>
      <c r="AY412" s="239" t="s">
        <v>180</v>
      </c>
    </row>
    <row r="413" s="2" customFormat="1" ht="24.15" customHeight="1">
      <c r="A413" s="39"/>
      <c r="B413" s="40"/>
      <c r="C413" s="214" t="s">
        <v>587</v>
      </c>
      <c r="D413" s="214" t="s">
        <v>182</v>
      </c>
      <c r="E413" s="215" t="s">
        <v>588</v>
      </c>
      <c r="F413" s="216" t="s">
        <v>589</v>
      </c>
      <c r="G413" s="217" t="s">
        <v>590</v>
      </c>
      <c r="H413" s="283"/>
      <c r="I413" s="219"/>
      <c r="J413" s="220">
        <f>ROUND(I413*H413,2)</f>
        <v>0</v>
      </c>
      <c r="K413" s="221"/>
      <c r="L413" s="45"/>
      <c r="M413" s="222" t="s">
        <v>1</v>
      </c>
      <c r="N413" s="223" t="s">
        <v>41</v>
      </c>
      <c r="O413" s="92"/>
      <c r="P413" s="224">
        <f>O413*H413</f>
        <v>0</v>
      </c>
      <c r="Q413" s="224">
        <v>0</v>
      </c>
      <c r="R413" s="224">
        <f>Q413*H413</f>
        <v>0</v>
      </c>
      <c r="S413" s="224">
        <v>0</v>
      </c>
      <c r="T413" s="22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6" t="s">
        <v>260</v>
      </c>
      <c r="AT413" s="226" t="s">
        <v>182</v>
      </c>
      <c r="AU413" s="226" t="s">
        <v>85</v>
      </c>
      <c r="AY413" s="18" t="s">
        <v>180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8" t="s">
        <v>81</v>
      </c>
      <c r="BK413" s="227">
        <f>ROUND(I413*H413,2)</f>
        <v>0</v>
      </c>
      <c r="BL413" s="18" t="s">
        <v>260</v>
      </c>
      <c r="BM413" s="226" t="s">
        <v>591</v>
      </c>
    </row>
    <row r="414" s="12" customFormat="1" ht="22.8" customHeight="1">
      <c r="A414" s="12"/>
      <c r="B414" s="198"/>
      <c r="C414" s="199"/>
      <c r="D414" s="200" t="s">
        <v>75</v>
      </c>
      <c r="E414" s="212" t="s">
        <v>592</v>
      </c>
      <c r="F414" s="212" t="s">
        <v>593</v>
      </c>
      <c r="G414" s="199"/>
      <c r="H414" s="199"/>
      <c r="I414" s="202"/>
      <c r="J414" s="213">
        <f>BK414</f>
        <v>0</v>
      </c>
      <c r="K414" s="199"/>
      <c r="L414" s="204"/>
      <c r="M414" s="205"/>
      <c r="N414" s="206"/>
      <c r="O414" s="206"/>
      <c r="P414" s="207">
        <f>SUM(P415:P419)</f>
        <v>0</v>
      </c>
      <c r="Q414" s="206"/>
      <c r="R414" s="207">
        <f>SUM(R415:R419)</f>
        <v>0</v>
      </c>
      <c r="S414" s="206"/>
      <c r="T414" s="208">
        <f>SUM(T415:T419)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9" t="s">
        <v>85</v>
      </c>
      <c r="AT414" s="210" t="s">
        <v>75</v>
      </c>
      <c r="AU414" s="210" t="s">
        <v>81</v>
      </c>
      <c r="AY414" s="209" t="s">
        <v>180</v>
      </c>
      <c r="BK414" s="211">
        <f>SUM(BK415:BK419)</f>
        <v>0</v>
      </c>
    </row>
    <row r="415" s="2" customFormat="1" ht="24.15" customHeight="1">
      <c r="A415" s="39"/>
      <c r="B415" s="40"/>
      <c r="C415" s="214" t="s">
        <v>594</v>
      </c>
      <c r="D415" s="214" t="s">
        <v>182</v>
      </c>
      <c r="E415" s="215" t="s">
        <v>595</v>
      </c>
      <c r="F415" s="216" t="s">
        <v>596</v>
      </c>
      <c r="G415" s="217" t="s">
        <v>332</v>
      </c>
      <c r="H415" s="218">
        <v>1</v>
      </c>
      <c r="I415" s="219"/>
      <c r="J415" s="220">
        <f>ROUND(I415*H415,2)</f>
        <v>0</v>
      </c>
      <c r="K415" s="221"/>
      <c r="L415" s="45"/>
      <c r="M415" s="222" t="s">
        <v>1</v>
      </c>
      <c r="N415" s="223" t="s">
        <v>41</v>
      </c>
      <c r="O415" s="92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6" t="s">
        <v>260</v>
      </c>
      <c r="AT415" s="226" t="s">
        <v>182</v>
      </c>
      <c r="AU415" s="226" t="s">
        <v>85</v>
      </c>
      <c r="AY415" s="18" t="s">
        <v>180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8" t="s">
        <v>81</v>
      </c>
      <c r="BK415" s="227">
        <f>ROUND(I415*H415,2)</f>
        <v>0</v>
      </c>
      <c r="BL415" s="18" t="s">
        <v>260</v>
      </c>
      <c r="BM415" s="226" t="s">
        <v>597</v>
      </c>
    </row>
    <row r="416" s="15" customFormat="1">
      <c r="A416" s="15"/>
      <c r="B416" s="251"/>
      <c r="C416" s="252"/>
      <c r="D416" s="230" t="s">
        <v>188</v>
      </c>
      <c r="E416" s="253" t="s">
        <v>1</v>
      </c>
      <c r="F416" s="254" t="s">
        <v>598</v>
      </c>
      <c r="G416" s="252"/>
      <c r="H416" s="253" t="s">
        <v>1</v>
      </c>
      <c r="I416" s="255"/>
      <c r="J416" s="252"/>
      <c r="K416" s="252"/>
      <c r="L416" s="256"/>
      <c r="M416" s="257"/>
      <c r="N416" s="258"/>
      <c r="O416" s="258"/>
      <c r="P416" s="258"/>
      <c r="Q416" s="258"/>
      <c r="R416" s="258"/>
      <c r="S416" s="258"/>
      <c r="T416" s="25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0" t="s">
        <v>188</v>
      </c>
      <c r="AU416" s="260" t="s">
        <v>85</v>
      </c>
      <c r="AV416" s="15" t="s">
        <v>81</v>
      </c>
      <c r="AW416" s="15" t="s">
        <v>32</v>
      </c>
      <c r="AX416" s="15" t="s">
        <v>76</v>
      </c>
      <c r="AY416" s="260" t="s">
        <v>180</v>
      </c>
    </row>
    <row r="417" s="15" customFormat="1">
      <c r="A417" s="15"/>
      <c r="B417" s="251"/>
      <c r="C417" s="252"/>
      <c r="D417" s="230" t="s">
        <v>188</v>
      </c>
      <c r="E417" s="253" t="s">
        <v>1</v>
      </c>
      <c r="F417" s="254" t="s">
        <v>599</v>
      </c>
      <c r="G417" s="252"/>
      <c r="H417" s="253" t="s">
        <v>1</v>
      </c>
      <c r="I417" s="255"/>
      <c r="J417" s="252"/>
      <c r="K417" s="252"/>
      <c r="L417" s="256"/>
      <c r="M417" s="257"/>
      <c r="N417" s="258"/>
      <c r="O417" s="258"/>
      <c r="P417" s="258"/>
      <c r="Q417" s="258"/>
      <c r="R417" s="258"/>
      <c r="S417" s="258"/>
      <c r="T417" s="25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0" t="s">
        <v>188</v>
      </c>
      <c r="AU417" s="260" t="s">
        <v>85</v>
      </c>
      <c r="AV417" s="15" t="s">
        <v>81</v>
      </c>
      <c r="AW417" s="15" t="s">
        <v>32</v>
      </c>
      <c r="AX417" s="15" t="s">
        <v>76</v>
      </c>
      <c r="AY417" s="260" t="s">
        <v>180</v>
      </c>
    </row>
    <row r="418" s="13" customFormat="1">
      <c r="A418" s="13"/>
      <c r="B418" s="228"/>
      <c r="C418" s="229"/>
      <c r="D418" s="230" t="s">
        <v>188</v>
      </c>
      <c r="E418" s="231" t="s">
        <v>1</v>
      </c>
      <c r="F418" s="232" t="s">
        <v>81</v>
      </c>
      <c r="G418" s="229"/>
      <c r="H418" s="233">
        <v>1</v>
      </c>
      <c r="I418" s="234"/>
      <c r="J418" s="229"/>
      <c r="K418" s="229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188</v>
      </c>
      <c r="AU418" s="239" t="s">
        <v>85</v>
      </c>
      <c r="AV418" s="13" t="s">
        <v>85</v>
      </c>
      <c r="AW418" s="13" t="s">
        <v>32</v>
      </c>
      <c r="AX418" s="13" t="s">
        <v>81</v>
      </c>
      <c r="AY418" s="239" t="s">
        <v>180</v>
      </c>
    </row>
    <row r="419" s="2" customFormat="1" ht="24.15" customHeight="1">
      <c r="A419" s="39"/>
      <c r="B419" s="40"/>
      <c r="C419" s="214" t="s">
        <v>600</v>
      </c>
      <c r="D419" s="214" t="s">
        <v>182</v>
      </c>
      <c r="E419" s="215" t="s">
        <v>601</v>
      </c>
      <c r="F419" s="216" t="s">
        <v>602</v>
      </c>
      <c r="G419" s="217" t="s">
        <v>332</v>
      </c>
      <c r="H419" s="218">
        <v>1</v>
      </c>
      <c r="I419" s="219"/>
      <c r="J419" s="220">
        <f>ROUND(I419*H419,2)</f>
        <v>0</v>
      </c>
      <c r="K419" s="221"/>
      <c r="L419" s="45"/>
      <c r="M419" s="222" t="s">
        <v>1</v>
      </c>
      <c r="N419" s="223" t="s">
        <v>41</v>
      </c>
      <c r="O419" s="92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6" t="s">
        <v>260</v>
      </c>
      <c r="AT419" s="226" t="s">
        <v>182</v>
      </c>
      <c r="AU419" s="226" t="s">
        <v>85</v>
      </c>
      <c r="AY419" s="18" t="s">
        <v>180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8" t="s">
        <v>81</v>
      </c>
      <c r="BK419" s="227">
        <f>ROUND(I419*H419,2)</f>
        <v>0</v>
      </c>
      <c r="BL419" s="18" t="s">
        <v>260</v>
      </c>
      <c r="BM419" s="226" t="s">
        <v>603</v>
      </c>
    </row>
    <row r="420" s="12" customFormat="1" ht="22.8" customHeight="1">
      <c r="A420" s="12"/>
      <c r="B420" s="198"/>
      <c r="C420" s="199"/>
      <c r="D420" s="200" t="s">
        <v>75</v>
      </c>
      <c r="E420" s="212" t="s">
        <v>604</v>
      </c>
      <c r="F420" s="212" t="s">
        <v>605</v>
      </c>
      <c r="G420" s="199"/>
      <c r="H420" s="199"/>
      <c r="I420" s="202"/>
      <c r="J420" s="213">
        <f>BK420</f>
        <v>0</v>
      </c>
      <c r="K420" s="199"/>
      <c r="L420" s="204"/>
      <c r="M420" s="205"/>
      <c r="N420" s="206"/>
      <c r="O420" s="206"/>
      <c r="P420" s="207">
        <f>SUM(P421:P427)</f>
        <v>0</v>
      </c>
      <c r="Q420" s="206"/>
      <c r="R420" s="207">
        <f>SUM(R421:R427)</f>
        <v>0.085626500000000008</v>
      </c>
      <c r="S420" s="206"/>
      <c r="T420" s="208">
        <f>SUM(T421:T427)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9" t="s">
        <v>85</v>
      </c>
      <c r="AT420" s="210" t="s">
        <v>75</v>
      </c>
      <c r="AU420" s="210" t="s">
        <v>81</v>
      </c>
      <c r="AY420" s="209" t="s">
        <v>180</v>
      </c>
      <c r="BK420" s="211">
        <f>SUM(BK421:BK427)</f>
        <v>0</v>
      </c>
    </row>
    <row r="421" s="2" customFormat="1" ht="16.5" customHeight="1">
      <c r="A421" s="39"/>
      <c r="B421" s="40"/>
      <c r="C421" s="214" t="s">
        <v>606</v>
      </c>
      <c r="D421" s="214" t="s">
        <v>182</v>
      </c>
      <c r="E421" s="215" t="s">
        <v>607</v>
      </c>
      <c r="F421" s="216" t="s">
        <v>608</v>
      </c>
      <c r="G421" s="217" t="s">
        <v>272</v>
      </c>
      <c r="H421" s="218">
        <v>61.310000000000002</v>
      </c>
      <c r="I421" s="219"/>
      <c r="J421" s="220">
        <f>ROUND(I421*H421,2)</f>
        <v>0</v>
      </c>
      <c r="K421" s="221"/>
      <c r="L421" s="45"/>
      <c r="M421" s="222" t="s">
        <v>1</v>
      </c>
      <c r="N421" s="223" t="s">
        <v>41</v>
      </c>
      <c r="O421" s="92"/>
      <c r="P421" s="224">
        <f>O421*H421</f>
        <v>0</v>
      </c>
      <c r="Q421" s="224">
        <v>1.0000000000000001E-05</v>
      </c>
      <c r="R421" s="224">
        <f>Q421*H421</f>
        <v>0.0006131000000000001</v>
      </c>
      <c r="S421" s="224">
        <v>0</v>
      </c>
      <c r="T421" s="22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6" t="s">
        <v>260</v>
      </c>
      <c r="AT421" s="226" t="s">
        <v>182</v>
      </c>
      <c r="AU421" s="226" t="s">
        <v>85</v>
      </c>
      <c r="AY421" s="18" t="s">
        <v>180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8" t="s">
        <v>81</v>
      </c>
      <c r="BK421" s="227">
        <f>ROUND(I421*H421,2)</f>
        <v>0</v>
      </c>
      <c r="BL421" s="18" t="s">
        <v>260</v>
      </c>
      <c r="BM421" s="226" t="s">
        <v>609</v>
      </c>
    </row>
    <row r="422" s="13" customFormat="1">
      <c r="A422" s="13"/>
      <c r="B422" s="228"/>
      <c r="C422" s="229"/>
      <c r="D422" s="230" t="s">
        <v>188</v>
      </c>
      <c r="E422" s="231" t="s">
        <v>1</v>
      </c>
      <c r="F422" s="232" t="s">
        <v>610</v>
      </c>
      <c r="G422" s="229"/>
      <c r="H422" s="233">
        <v>61.310000000000002</v>
      </c>
      <c r="I422" s="234"/>
      <c r="J422" s="229"/>
      <c r="K422" s="229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188</v>
      </c>
      <c r="AU422" s="239" t="s">
        <v>85</v>
      </c>
      <c r="AV422" s="13" t="s">
        <v>85</v>
      </c>
      <c r="AW422" s="13" t="s">
        <v>32</v>
      </c>
      <c r="AX422" s="13" t="s">
        <v>81</v>
      </c>
      <c r="AY422" s="239" t="s">
        <v>180</v>
      </c>
    </row>
    <row r="423" s="2" customFormat="1" ht="16.5" customHeight="1">
      <c r="A423" s="39"/>
      <c r="B423" s="40"/>
      <c r="C423" s="261" t="s">
        <v>611</v>
      </c>
      <c r="D423" s="261" t="s">
        <v>244</v>
      </c>
      <c r="E423" s="262" t="s">
        <v>612</v>
      </c>
      <c r="F423" s="263" t="s">
        <v>613</v>
      </c>
      <c r="G423" s="264" t="s">
        <v>199</v>
      </c>
      <c r="H423" s="265">
        <v>0.153</v>
      </c>
      <c r="I423" s="266"/>
      <c r="J423" s="267">
        <f>ROUND(I423*H423,2)</f>
        <v>0</v>
      </c>
      <c r="K423" s="268"/>
      <c r="L423" s="269"/>
      <c r="M423" s="270" t="s">
        <v>1</v>
      </c>
      <c r="N423" s="271" t="s">
        <v>41</v>
      </c>
      <c r="O423" s="92"/>
      <c r="P423" s="224">
        <f>O423*H423</f>
        <v>0</v>
      </c>
      <c r="Q423" s="224">
        <v>0.55000000000000004</v>
      </c>
      <c r="R423" s="224">
        <f>Q423*H423</f>
        <v>0.084150000000000003</v>
      </c>
      <c r="S423" s="224">
        <v>0</v>
      </c>
      <c r="T423" s="22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6" t="s">
        <v>358</v>
      </c>
      <c r="AT423" s="226" t="s">
        <v>244</v>
      </c>
      <c r="AU423" s="226" t="s">
        <v>85</v>
      </c>
      <c r="AY423" s="18" t="s">
        <v>180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8" t="s">
        <v>81</v>
      </c>
      <c r="BK423" s="227">
        <f>ROUND(I423*H423,2)</f>
        <v>0</v>
      </c>
      <c r="BL423" s="18" t="s">
        <v>260</v>
      </c>
      <c r="BM423" s="226" t="s">
        <v>614</v>
      </c>
    </row>
    <row r="424" s="13" customFormat="1">
      <c r="A424" s="13"/>
      <c r="B424" s="228"/>
      <c r="C424" s="229"/>
      <c r="D424" s="230" t="s">
        <v>188</v>
      </c>
      <c r="E424" s="231" t="s">
        <v>1</v>
      </c>
      <c r="F424" s="232" t="s">
        <v>615</v>
      </c>
      <c r="G424" s="229"/>
      <c r="H424" s="233">
        <v>0.153</v>
      </c>
      <c r="I424" s="234"/>
      <c r="J424" s="229"/>
      <c r="K424" s="229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188</v>
      </c>
      <c r="AU424" s="239" t="s">
        <v>85</v>
      </c>
      <c r="AV424" s="13" t="s">
        <v>85</v>
      </c>
      <c r="AW424" s="13" t="s">
        <v>32</v>
      </c>
      <c r="AX424" s="13" t="s">
        <v>81</v>
      </c>
      <c r="AY424" s="239" t="s">
        <v>180</v>
      </c>
    </row>
    <row r="425" s="2" customFormat="1" ht="24.15" customHeight="1">
      <c r="A425" s="39"/>
      <c r="B425" s="40"/>
      <c r="C425" s="214" t="s">
        <v>616</v>
      </c>
      <c r="D425" s="214" t="s">
        <v>182</v>
      </c>
      <c r="E425" s="215" t="s">
        <v>617</v>
      </c>
      <c r="F425" s="216" t="s">
        <v>618</v>
      </c>
      <c r="G425" s="217" t="s">
        <v>185</v>
      </c>
      <c r="H425" s="218">
        <v>4.3170000000000002</v>
      </c>
      <c r="I425" s="219"/>
      <c r="J425" s="220">
        <f>ROUND(I425*H425,2)</f>
        <v>0</v>
      </c>
      <c r="K425" s="221"/>
      <c r="L425" s="45"/>
      <c r="M425" s="222" t="s">
        <v>1</v>
      </c>
      <c r="N425" s="223" t="s">
        <v>41</v>
      </c>
      <c r="O425" s="92"/>
      <c r="P425" s="224">
        <f>O425*H425</f>
        <v>0</v>
      </c>
      <c r="Q425" s="224">
        <v>0.00020000000000000001</v>
      </c>
      <c r="R425" s="224">
        <f>Q425*H425</f>
        <v>0.00086340000000000006</v>
      </c>
      <c r="S425" s="224">
        <v>0</v>
      </c>
      <c r="T425" s="22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6" t="s">
        <v>260</v>
      </c>
      <c r="AT425" s="226" t="s">
        <v>182</v>
      </c>
      <c r="AU425" s="226" t="s">
        <v>85</v>
      </c>
      <c r="AY425" s="18" t="s">
        <v>180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8" t="s">
        <v>81</v>
      </c>
      <c r="BK425" s="227">
        <f>ROUND(I425*H425,2)</f>
        <v>0</v>
      </c>
      <c r="BL425" s="18" t="s">
        <v>260</v>
      </c>
      <c r="BM425" s="226" t="s">
        <v>619</v>
      </c>
    </row>
    <row r="426" s="13" customFormat="1">
      <c r="A426" s="13"/>
      <c r="B426" s="228"/>
      <c r="C426" s="229"/>
      <c r="D426" s="230" t="s">
        <v>188</v>
      </c>
      <c r="E426" s="231" t="s">
        <v>1</v>
      </c>
      <c r="F426" s="232" t="s">
        <v>620</v>
      </c>
      <c r="G426" s="229"/>
      <c r="H426" s="233">
        <v>4.3170000000000002</v>
      </c>
      <c r="I426" s="234"/>
      <c r="J426" s="229"/>
      <c r="K426" s="229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188</v>
      </c>
      <c r="AU426" s="239" t="s">
        <v>85</v>
      </c>
      <c r="AV426" s="13" t="s">
        <v>85</v>
      </c>
      <c r="AW426" s="13" t="s">
        <v>32</v>
      </c>
      <c r="AX426" s="13" t="s">
        <v>81</v>
      </c>
      <c r="AY426" s="239" t="s">
        <v>180</v>
      </c>
    </row>
    <row r="427" s="2" customFormat="1" ht="24.15" customHeight="1">
      <c r="A427" s="39"/>
      <c r="B427" s="40"/>
      <c r="C427" s="214" t="s">
        <v>621</v>
      </c>
      <c r="D427" s="214" t="s">
        <v>182</v>
      </c>
      <c r="E427" s="215" t="s">
        <v>622</v>
      </c>
      <c r="F427" s="216" t="s">
        <v>623</v>
      </c>
      <c r="G427" s="217" t="s">
        <v>590</v>
      </c>
      <c r="H427" s="283"/>
      <c r="I427" s="219"/>
      <c r="J427" s="220">
        <f>ROUND(I427*H427,2)</f>
        <v>0</v>
      </c>
      <c r="K427" s="221"/>
      <c r="L427" s="45"/>
      <c r="M427" s="222" t="s">
        <v>1</v>
      </c>
      <c r="N427" s="223" t="s">
        <v>41</v>
      </c>
      <c r="O427" s="92"/>
      <c r="P427" s="224">
        <f>O427*H427</f>
        <v>0</v>
      </c>
      <c r="Q427" s="224">
        <v>0</v>
      </c>
      <c r="R427" s="224">
        <f>Q427*H427</f>
        <v>0</v>
      </c>
      <c r="S427" s="224">
        <v>0</v>
      </c>
      <c r="T427" s="22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6" t="s">
        <v>260</v>
      </c>
      <c r="AT427" s="226" t="s">
        <v>182</v>
      </c>
      <c r="AU427" s="226" t="s">
        <v>85</v>
      </c>
      <c r="AY427" s="18" t="s">
        <v>180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8" t="s">
        <v>81</v>
      </c>
      <c r="BK427" s="227">
        <f>ROUND(I427*H427,2)</f>
        <v>0</v>
      </c>
      <c r="BL427" s="18" t="s">
        <v>260</v>
      </c>
      <c r="BM427" s="226" t="s">
        <v>624</v>
      </c>
    </row>
    <row r="428" s="12" customFormat="1" ht="22.8" customHeight="1">
      <c r="A428" s="12"/>
      <c r="B428" s="198"/>
      <c r="C428" s="199"/>
      <c r="D428" s="200" t="s">
        <v>75</v>
      </c>
      <c r="E428" s="212" t="s">
        <v>625</v>
      </c>
      <c r="F428" s="212" t="s">
        <v>626</v>
      </c>
      <c r="G428" s="199"/>
      <c r="H428" s="199"/>
      <c r="I428" s="202"/>
      <c r="J428" s="213">
        <f>BK428</f>
        <v>0</v>
      </c>
      <c r="K428" s="199"/>
      <c r="L428" s="204"/>
      <c r="M428" s="205"/>
      <c r="N428" s="206"/>
      <c r="O428" s="206"/>
      <c r="P428" s="207">
        <f>SUM(P429:P463)</f>
        <v>0</v>
      </c>
      <c r="Q428" s="206"/>
      <c r="R428" s="207">
        <f>SUM(R429:R463)</f>
        <v>0.084859310000000007</v>
      </c>
      <c r="S428" s="206"/>
      <c r="T428" s="208">
        <f>SUM(T429:T463)</f>
        <v>0.12611488000000001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9" t="s">
        <v>85</v>
      </c>
      <c r="AT428" s="210" t="s">
        <v>75</v>
      </c>
      <c r="AU428" s="210" t="s">
        <v>81</v>
      </c>
      <c r="AY428" s="209" t="s">
        <v>180</v>
      </c>
      <c r="BK428" s="211">
        <f>SUM(BK429:BK463)</f>
        <v>0</v>
      </c>
    </row>
    <row r="429" s="2" customFormat="1" ht="16.5" customHeight="1">
      <c r="A429" s="39"/>
      <c r="B429" s="40"/>
      <c r="C429" s="214" t="s">
        <v>627</v>
      </c>
      <c r="D429" s="214" t="s">
        <v>182</v>
      </c>
      <c r="E429" s="215" t="s">
        <v>628</v>
      </c>
      <c r="F429" s="216" t="s">
        <v>629</v>
      </c>
      <c r="G429" s="217" t="s">
        <v>185</v>
      </c>
      <c r="H429" s="218">
        <v>7.3280000000000003</v>
      </c>
      <c r="I429" s="219"/>
      <c r="J429" s="220">
        <f>ROUND(I429*H429,2)</f>
        <v>0</v>
      </c>
      <c r="K429" s="221"/>
      <c r="L429" s="45"/>
      <c r="M429" s="222" t="s">
        <v>1</v>
      </c>
      <c r="N429" s="223" t="s">
        <v>41</v>
      </c>
      <c r="O429" s="92"/>
      <c r="P429" s="224">
        <f>O429*H429</f>
        <v>0</v>
      </c>
      <c r="Q429" s="224">
        <v>0.00040999999999999999</v>
      </c>
      <c r="R429" s="224">
        <f>Q429*H429</f>
        <v>0.0030044799999999999</v>
      </c>
      <c r="S429" s="224">
        <v>0</v>
      </c>
      <c r="T429" s="22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6" t="s">
        <v>260</v>
      </c>
      <c r="AT429" s="226" t="s">
        <v>182</v>
      </c>
      <c r="AU429" s="226" t="s">
        <v>85</v>
      </c>
      <c r="AY429" s="18" t="s">
        <v>180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8" t="s">
        <v>81</v>
      </c>
      <c r="BK429" s="227">
        <f>ROUND(I429*H429,2)</f>
        <v>0</v>
      </c>
      <c r="BL429" s="18" t="s">
        <v>260</v>
      </c>
      <c r="BM429" s="226" t="s">
        <v>630</v>
      </c>
    </row>
    <row r="430" s="15" customFormat="1">
      <c r="A430" s="15"/>
      <c r="B430" s="251"/>
      <c r="C430" s="252"/>
      <c r="D430" s="230" t="s">
        <v>188</v>
      </c>
      <c r="E430" s="253" t="s">
        <v>1</v>
      </c>
      <c r="F430" s="254" t="s">
        <v>292</v>
      </c>
      <c r="G430" s="252"/>
      <c r="H430" s="253" t="s">
        <v>1</v>
      </c>
      <c r="I430" s="255"/>
      <c r="J430" s="252"/>
      <c r="K430" s="252"/>
      <c r="L430" s="256"/>
      <c r="M430" s="257"/>
      <c r="N430" s="258"/>
      <c r="O430" s="258"/>
      <c r="P430" s="258"/>
      <c r="Q430" s="258"/>
      <c r="R430" s="258"/>
      <c r="S430" s="258"/>
      <c r="T430" s="25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0" t="s">
        <v>188</v>
      </c>
      <c r="AU430" s="260" t="s">
        <v>85</v>
      </c>
      <c r="AV430" s="15" t="s">
        <v>81</v>
      </c>
      <c r="AW430" s="15" t="s">
        <v>32</v>
      </c>
      <c r="AX430" s="15" t="s">
        <v>76</v>
      </c>
      <c r="AY430" s="260" t="s">
        <v>180</v>
      </c>
    </row>
    <row r="431" s="13" customFormat="1">
      <c r="A431" s="13"/>
      <c r="B431" s="228"/>
      <c r="C431" s="229"/>
      <c r="D431" s="230" t="s">
        <v>188</v>
      </c>
      <c r="E431" s="231" t="s">
        <v>1</v>
      </c>
      <c r="F431" s="232" t="s">
        <v>76</v>
      </c>
      <c r="G431" s="229"/>
      <c r="H431" s="233">
        <v>0</v>
      </c>
      <c r="I431" s="234"/>
      <c r="J431" s="229"/>
      <c r="K431" s="229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188</v>
      </c>
      <c r="AU431" s="239" t="s">
        <v>85</v>
      </c>
      <c r="AV431" s="13" t="s">
        <v>85</v>
      </c>
      <c r="AW431" s="13" t="s">
        <v>32</v>
      </c>
      <c r="AX431" s="13" t="s">
        <v>76</v>
      </c>
      <c r="AY431" s="239" t="s">
        <v>180</v>
      </c>
    </row>
    <row r="432" s="15" customFormat="1">
      <c r="A432" s="15"/>
      <c r="B432" s="251"/>
      <c r="C432" s="252"/>
      <c r="D432" s="230" t="s">
        <v>188</v>
      </c>
      <c r="E432" s="253" t="s">
        <v>1</v>
      </c>
      <c r="F432" s="254" t="s">
        <v>293</v>
      </c>
      <c r="G432" s="252"/>
      <c r="H432" s="253" t="s">
        <v>1</v>
      </c>
      <c r="I432" s="255"/>
      <c r="J432" s="252"/>
      <c r="K432" s="252"/>
      <c r="L432" s="256"/>
      <c r="M432" s="257"/>
      <c r="N432" s="258"/>
      <c r="O432" s="258"/>
      <c r="P432" s="258"/>
      <c r="Q432" s="258"/>
      <c r="R432" s="258"/>
      <c r="S432" s="258"/>
      <c r="T432" s="259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0" t="s">
        <v>188</v>
      </c>
      <c r="AU432" s="260" t="s">
        <v>85</v>
      </c>
      <c r="AV432" s="15" t="s">
        <v>81</v>
      </c>
      <c r="AW432" s="15" t="s">
        <v>32</v>
      </c>
      <c r="AX432" s="15" t="s">
        <v>76</v>
      </c>
      <c r="AY432" s="260" t="s">
        <v>180</v>
      </c>
    </row>
    <row r="433" s="13" customFormat="1">
      <c r="A433" s="13"/>
      <c r="B433" s="228"/>
      <c r="C433" s="229"/>
      <c r="D433" s="230" t="s">
        <v>188</v>
      </c>
      <c r="E433" s="231" t="s">
        <v>1</v>
      </c>
      <c r="F433" s="232" t="s">
        <v>631</v>
      </c>
      <c r="G433" s="229"/>
      <c r="H433" s="233">
        <v>4.2089999999999996</v>
      </c>
      <c r="I433" s="234"/>
      <c r="J433" s="229"/>
      <c r="K433" s="229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188</v>
      </c>
      <c r="AU433" s="239" t="s">
        <v>85</v>
      </c>
      <c r="AV433" s="13" t="s">
        <v>85</v>
      </c>
      <c r="AW433" s="13" t="s">
        <v>32</v>
      </c>
      <c r="AX433" s="13" t="s">
        <v>76</v>
      </c>
      <c r="AY433" s="239" t="s">
        <v>180</v>
      </c>
    </row>
    <row r="434" s="15" customFormat="1">
      <c r="A434" s="15"/>
      <c r="B434" s="251"/>
      <c r="C434" s="252"/>
      <c r="D434" s="230" t="s">
        <v>188</v>
      </c>
      <c r="E434" s="253" t="s">
        <v>1</v>
      </c>
      <c r="F434" s="254" t="s">
        <v>295</v>
      </c>
      <c r="G434" s="252"/>
      <c r="H434" s="253" t="s">
        <v>1</v>
      </c>
      <c r="I434" s="255"/>
      <c r="J434" s="252"/>
      <c r="K434" s="252"/>
      <c r="L434" s="256"/>
      <c r="M434" s="257"/>
      <c r="N434" s="258"/>
      <c r="O434" s="258"/>
      <c r="P434" s="258"/>
      <c r="Q434" s="258"/>
      <c r="R434" s="258"/>
      <c r="S434" s="258"/>
      <c r="T434" s="259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0" t="s">
        <v>188</v>
      </c>
      <c r="AU434" s="260" t="s">
        <v>85</v>
      </c>
      <c r="AV434" s="15" t="s">
        <v>81</v>
      </c>
      <c r="AW434" s="15" t="s">
        <v>32</v>
      </c>
      <c r="AX434" s="15" t="s">
        <v>76</v>
      </c>
      <c r="AY434" s="260" t="s">
        <v>180</v>
      </c>
    </row>
    <row r="435" s="13" customFormat="1">
      <c r="A435" s="13"/>
      <c r="B435" s="228"/>
      <c r="C435" s="229"/>
      <c r="D435" s="230" t="s">
        <v>188</v>
      </c>
      <c r="E435" s="231" t="s">
        <v>1</v>
      </c>
      <c r="F435" s="232" t="s">
        <v>632</v>
      </c>
      <c r="G435" s="229"/>
      <c r="H435" s="233">
        <v>1.575</v>
      </c>
      <c r="I435" s="234"/>
      <c r="J435" s="229"/>
      <c r="K435" s="229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188</v>
      </c>
      <c r="AU435" s="239" t="s">
        <v>85</v>
      </c>
      <c r="AV435" s="13" t="s">
        <v>85</v>
      </c>
      <c r="AW435" s="13" t="s">
        <v>32</v>
      </c>
      <c r="AX435" s="13" t="s">
        <v>76</v>
      </c>
      <c r="AY435" s="239" t="s">
        <v>180</v>
      </c>
    </row>
    <row r="436" s="15" customFormat="1">
      <c r="A436" s="15"/>
      <c r="B436" s="251"/>
      <c r="C436" s="252"/>
      <c r="D436" s="230" t="s">
        <v>188</v>
      </c>
      <c r="E436" s="253" t="s">
        <v>1</v>
      </c>
      <c r="F436" s="254" t="s">
        <v>297</v>
      </c>
      <c r="G436" s="252"/>
      <c r="H436" s="253" t="s">
        <v>1</v>
      </c>
      <c r="I436" s="255"/>
      <c r="J436" s="252"/>
      <c r="K436" s="252"/>
      <c r="L436" s="256"/>
      <c r="M436" s="257"/>
      <c r="N436" s="258"/>
      <c r="O436" s="258"/>
      <c r="P436" s="258"/>
      <c r="Q436" s="258"/>
      <c r="R436" s="258"/>
      <c r="S436" s="258"/>
      <c r="T436" s="25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0" t="s">
        <v>188</v>
      </c>
      <c r="AU436" s="260" t="s">
        <v>85</v>
      </c>
      <c r="AV436" s="15" t="s">
        <v>81</v>
      </c>
      <c r="AW436" s="15" t="s">
        <v>32</v>
      </c>
      <c r="AX436" s="15" t="s">
        <v>76</v>
      </c>
      <c r="AY436" s="260" t="s">
        <v>180</v>
      </c>
    </row>
    <row r="437" s="13" customFormat="1">
      <c r="A437" s="13"/>
      <c r="B437" s="228"/>
      <c r="C437" s="229"/>
      <c r="D437" s="230" t="s">
        <v>188</v>
      </c>
      <c r="E437" s="231" t="s">
        <v>1</v>
      </c>
      <c r="F437" s="232" t="s">
        <v>633</v>
      </c>
      <c r="G437" s="229"/>
      <c r="H437" s="233">
        <v>1.544</v>
      </c>
      <c r="I437" s="234"/>
      <c r="J437" s="229"/>
      <c r="K437" s="229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188</v>
      </c>
      <c r="AU437" s="239" t="s">
        <v>85</v>
      </c>
      <c r="AV437" s="13" t="s">
        <v>85</v>
      </c>
      <c r="AW437" s="13" t="s">
        <v>32</v>
      </c>
      <c r="AX437" s="13" t="s">
        <v>76</v>
      </c>
      <c r="AY437" s="239" t="s">
        <v>180</v>
      </c>
    </row>
    <row r="438" s="14" customFormat="1">
      <c r="A438" s="14"/>
      <c r="B438" s="240"/>
      <c r="C438" s="241"/>
      <c r="D438" s="230" t="s">
        <v>188</v>
      </c>
      <c r="E438" s="242" t="s">
        <v>125</v>
      </c>
      <c r="F438" s="243" t="s">
        <v>192</v>
      </c>
      <c r="G438" s="241"/>
      <c r="H438" s="244">
        <v>7.3280000000000003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188</v>
      </c>
      <c r="AU438" s="250" t="s">
        <v>85</v>
      </c>
      <c r="AV438" s="14" t="s">
        <v>186</v>
      </c>
      <c r="AW438" s="14" t="s">
        <v>32</v>
      </c>
      <c r="AX438" s="14" t="s">
        <v>81</v>
      </c>
      <c r="AY438" s="250" t="s">
        <v>180</v>
      </c>
    </row>
    <row r="439" s="2" customFormat="1" ht="16.5" customHeight="1">
      <c r="A439" s="39"/>
      <c r="B439" s="40"/>
      <c r="C439" s="261" t="s">
        <v>634</v>
      </c>
      <c r="D439" s="261" t="s">
        <v>244</v>
      </c>
      <c r="E439" s="262" t="s">
        <v>635</v>
      </c>
      <c r="F439" s="263" t="s">
        <v>636</v>
      </c>
      <c r="G439" s="264" t="s">
        <v>185</v>
      </c>
      <c r="H439" s="265">
        <v>4.351</v>
      </c>
      <c r="I439" s="266"/>
      <c r="J439" s="267">
        <f>ROUND(I439*H439,2)</f>
        <v>0</v>
      </c>
      <c r="K439" s="268"/>
      <c r="L439" s="269"/>
      <c r="M439" s="270" t="s">
        <v>1</v>
      </c>
      <c r="N439" s="271" t="s">
        <v>41</v>
      </c>
      <c r="O439" s="92"/>
      <c r="P439" s="224">
        <f>O439*H439</f>
        <v>0</v>
      </c>
      <c r="Q439" s="224">
        <v>0.0089999999999999993</v>
      </c>
      <c r="R439" s="224">
        <f>Q439*H439</f>
        <v>0.039158999999999999</v>
      </c>
      <c r="S439" s="224">
        <v>0</v>
      </c>
      <c r="T439" s="22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6" t="s">
        <v>358</v>
      </c>
      <c r="AT439" s="226" t="s">
        <v>244</v>
      </c>
      <c r="AU439" s="226" t="s">
        <v>85</v>
      </c>
      <c r="AY439" s="18" t="s">
        <v>180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8" t="s">
        <v>81</v>
      </c>
      <c r="BK439" s="227">
        <f>ROUND(I439*H439,2)</f>
        <v>0</v>
      </c>
      <c r="BL439" s="18" t="s">
        <v>260</v>
      </c>
      <c r="BM439" s="226" t="s">
        <v>637</v>
      </c>
    </row>
    <row r="440" s="13" customFormat="1">
      <c r="A440" s="13"/>
      <c r="B440" s="228"/>
      <c r="C440" s="229"/>
      <c r="D440" s="230" t="s">
        <v>188</v>
      </c>
      <c r="E440" s="231" t="s">
        <v>1</v>
      </c>
      <c r="F440" s="232" t="s">
        <v>638</v>
      </c>
      <c r="G440" s="229"/>
      <c r="H440" s="233">
        <v>3.6259999999999999</v>
      </c>
      <c r="I440" s="234"/>
      <c r="J440" s="229"/>
      <c r="K440" s="229"/>
      <c r="L440" s="235"/>
      <c r="M440" s="236"/>
      <c r="N440" s="237"/>
      <c r="O440" s="237"/>
      <c r="P440" s="237"/>
      <c r="Q440" s="237"/>
      <c r="R440" s="237"/>
      <c r="S440" s="237"/>
      <c r="T440" s="23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9" t="s">
        <v>188</v>
      </c>
      <c r="AU440" s="239" t="s">
        <v>85</v>
      </c>
      <c r="AV440" s="13" t="s">
        <v>85</v>
      </c>
      <c r="AW440" s="13" t="s">
        <v>32</v>
      </c>
      <c r="AX440" s="13" t="s">
        <v>81</v>
      </c>
      <c r="AY440" s="239" t="s">
        <v>180</v>
      </c>
    </row>
    <row r="441" s="13" customFormat="1">
      <c r="A441" s="13"/>
      <c r="B441" s="228"/>
      <c r="C441" s="229"/>
      <c r="D441" s="230" t="s">
        <v>188</v>
      </c>
      <c r="E441" s="229"/>
      <c r="F441" s="232" t="s">
        <v>639</v>
      </c>
      <c r="G441" s="229"/>
      <c r="H441" s="233">
        <v>4.351</v>
      </c>
      <c r="I441" s="234"/>
      <c r="J441" s="229"/>
      <c r="K441" s="229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188</v>
      </c>
      <c r="AU441" s="239" t="s">
        <v>85</v>
      </c>
      <c r="AV441" s="13" t="s">
        <v>85</v>
      </c>
      <c r="AW441" s="13" t="s">
        <v>4</v>
      </c>
      <c r="AX441" s="13" t="s">
        <v>81</v>
      </c>
      <c r="AY441" s="239" t="s">
        <v>180</v>
      </c>
    </row>
    <row r="442" s="2" customFormat="1" ht="16.5" customHeight="1">
      <c r="A442" s="39"/>
      <c r="B442" s="40"/>
      <c r="C442" s="261" t="s">
        <v>640</v>
      </c>
      <c r="D442" s="261" t="s">
        <v>244</v>
      </c>
      <c r="E442" s="262" t="s">
        <v>641</v>
      </c>
      <c r="F442" s="263" t="s">
        <v>642</v>
      </c>
      <c r="G442" s="264" t="s">
        <v>185</v>
      </c>
      <c r="H442" s="265">
        <v>4.4420000000000002</v>
      </c>
      <c r="I442" s="266"/>
      <c r="J442" s="267">
        <f>ROUND(I442*H442,2)</f>
        <v>0</v>
      </c>
      <c r="K442" s="268"/>
      <c r="L442" s="269"/>
      <c r="M442" s="270" t="s">
        <v>1</v>
      </c>
      <c r="N442" s="271" t="s">
        <v>41</v>
      </c>
      <c r="O442" s="92"/>
      <c r="P442" s="224">
        <f>O442*H442</f>
        <v>0</v>
      </c>
      <c r="Q442" s="224">
        <v>0.0092999999999999992</v>
      </c>
      <c r="R442" s="224">
        <f>Q442*H442</f>
        <v>0.041310599999999996</v>
      </c>
      <c r="S442" s="224">
        <v>0</v>
      </c>
      <c r="T442" s="22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6" t="s">
        <v>358</v>
      </c>
      <c r="AT442" s="226" t="s">
        <v>244</v>
      </c>
      <c r="AU442" s="226" t="s">
        <v>85</v>
      </c>
      <c r="AY442" s="18" t="s">
        <v>180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8" t="s">
        <v>81</v>
      </c>
      <c r="BK442" s="227">
        <f>ROUND(I442*H442,2)</f>
        <v>0</v>
      </c>
      <c r="BL442" s="18" t="s">
        <v>260</v>
      </c>
      <c r="BM442" s="226" t="s">
        <v>643</v>
      </c>
    </row>
    <row r="443" s="15" customFormat="1">
      <c r="A443" s="15"/>
      <c r="B443" s="251"/>
      <c r="C443" s="252"/>
      <c r="D443" s="230" t="s">
        <v>188</v>
      </c>
      <c r="E443" s="253" t="s">
        <v>1</v>
      </c>
      <c r="F443" s="254" t="s">
        <v>293</v>
      </c>
      <c r="G443" s="252"/>
      <c r="H443" s="253" t="s">
        <v>1</v>
      </c>
      <c r="I443" s="255"/>
      <c r="J443" s="252"/>
      <c r="K443" s="252"/>
      <c r="L443" s="256"/>
      <c r="M443" s="257"/>
      <c r="N443" s="258"/>
      <c r="O443" s="258"/>
      <c r="P443" s="258"/>
      <c r="Q443" s="258"/>
      <c r="R443" s="258"/>
      <c r="S443" s="258"/>
      <c r="T443" s="259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0" t="s">
        <v>188</v>
      </c>
      <c r="AU443" s="260" t="s">
        <v>85</v>
      </c>
      <c r="AV443" s="15" t="s">
        <v>81</v>
      </c>
      <c r="AW443" s="15" t="s">
        <v>32</v>
      </c>
      <c r="AX443" s="15" t="s">
        <v>76</v>
      </c>
      <c r="AY443" s="260" t="s">
        <v>180</v>
      </c>
    </row>
    <row r="444" s="13" customFormat="1">
      <c r="A444" s="13"/>
      <c r="B444" s="228"/>
      <c r="C444" s="229"/>
      <c r="D444" s="230" t="s">
        <v>188</v>
      </c>
      <c r="E444" s="231" t="s">
        <v>128</v>
      </c>
      <c r="F444" s="232" t="s">
        <v>644</v>
      </c>
      <c r="G444" s="229"/>
      <c r="H444" s="233">
        <v>3.702</v>
      </c>
      <c r="I444" s="234"/>
      <c r="J444" s="229"/>
      <c r="K444" s="229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188</v>
      </c>
      <c r="AU444" s="239" t="s">
        <v>85</v>
      </c>
      <c r="AV444" s="13" t="s">
        <v>85</v>
      </c>
      <c r="AW444" s="13" t="s">
        <v>32</v>
      </c>
      <c r="AX444" s="13" t="s">
        <v>81</v>
      </c>
      <c r="AY444" s="239" t="s">
        <v>180</v>
      </c>
    </row>
    <row r="445" s="13" customFormat="1">
      <c r="A445" s="13"/>
      <c r="B445" s="228"/>
      <c r="C445" s="229"/>
      <c r="D445" s="230" t="s">
        <v>188</v>
      </c>
      <c r="E445" s="229"/>
      <c r="F445" s="232" t="s">
        <v>645</v>
      </c>
      <c r="G445" s="229"/>
      <c r="H445" s="233">
        <v>4.4420000000000002</v>
      </c>
      <c r="I445" s="234"/>
      <c r="J445" s="229"/>
      <c r="K445" s="229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188</v>
      </c>
      <c r="AU445" s="239" t="s">
        <v>85</v>
      </c>
      <c r="AV445" s="13" t="s">
        <v>85</v>
      </c>
      <c r="AW445" s="13" t="s">
        <v>4</v>
      </c>
      <c r="AX445" s="13" t="s">
        <v>81</v>
      </c>
      <c r="AY445" s="239" t="s">
        <v>180</v>
      </c>
    </row>
    <row r="446" s="2" customFormat="1" ht="16.5" customHeight="1">
      <c r="A446" s="39"/>
      <c r="B446" s="40"/>
      <c r="C446" s="214" t="s">
        <v>646</v>
      </c>
      <c r="D446" s="214" t="s">
        <v>182</v>
      </c>
      <c r="E446" s="215" t="s">
        <v>647</v>
      </c>
      <c r="F446" s="216" t="s">
        <v>648</v>
      </c>
      <c r="G446" s="217" t="s">
        <v>272</v>
      </c>
      <c r="H446" s="218">
        <v>29.425000000000001</v>
      </c>
      <c r="I446" s="219"/>
      <c r="J446" s="220">
        <f>ROUND(I446*H446,2)</f>
        <v>0</v>
      </c>
      <c r="K446" s="221"/>
      <c r="L446" s="45"/>
      <c r="M446" s="222" t="s">
        <v>1</v>
      </c>
      <c r="N446" s="223" t="s">
        <v>41</v>
      </c>
      <c r="O446" s="92"/>
      <c r="P446" s="224">
        <f>O446*H446</f>
        <v>0</v>
      </c>
      <c r="Q446" s="224">
        <v>1.0000000000000001E-05</v>
      </c>
      <c r="R446" s="224">
        <f>Q446*H446</f>
        <v>0.00029425000000000002</v>
      </c>
      <c r="S446" s="224">
        <v>0</v>
      </c>
      <c r="T446" s="22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6" t="s">
        <v>260</v>
      </c>
      <c r="AT446" s="226" t="s">
        <v>182</v>
      </c>
      <c r="AU446" s="226" t="s">
        <v>85</v>
      </c>
      <c r="AY446" s="18" t="s">
        <v>180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18" t="s">
        <v>81</v>
      </c>
      <c r="BK446" s="227">
        <f>ROUND(I446*H446,2)</f>
        <v>0</v>
      </c>
      <c r="BL446" s="18" t="s">
        <v>260</v>
      </c>
      <c r="BM446" s="226" t="s">
        <v>649</v>
      </c>
    </row>
    <row r="447" s="15" customFormat="1">
      <c r="A447" s="15"/>
      <c r="B447" s="251"/>
      <c r="C447" s="252"/>
      <c r="D447" s="230" t="s">
        <v>188</v>
      </c>
      <c r="E447" s="253" t="s">
        <v>1</v>
      </c>
      <c r="F447" s="254" t="s">
        <v>292</v>
      </c>
      <c r="G447" s="252"/>
      <c r="H447" s="253" t="s">
        <v>1</v>
      </c>
      <c r="I447" s="255"/>
      <c r="J447" s="252"/>
      <c r="K447" s="252"/>
      <c r="L447" s="256"/>
      <c r="M447" s="257"/>
      <c r="N447" s="258"/>
      <c r="O447" s="258"/>
      <c r="P447" s="258"/>
      <c r="Q447" s="258"/>
      <c r="R447" s="258"/>
      <c r="S447" s="258"/>
      <c r="T447" s="259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0" t="s">
        <v>188</v>
      </c>
      <c r="AU447" s="260" t="s">
        <v>85</v>
      </c>
      <c r="AV447" s="15" t="s">
        <v>81</v>
      </c>
      <c r="AW447" s="15" t="s">
        <v>32</v>
      </c>
      <c r="AX447" s="15" t="s">
        <v>76</v>
      </c>
      <c r="AY447" s="260" t="s">
        <v>180</v>
      </c>
    </row>
    <row r="448" s="13" customFormat="1">
      <c r="A448" s="13"/>
      <c r="B448" s="228"/>
      <c r="C448" s="229"/>
      <c r="D448" s="230" t="s">
        <v>188</v>
      </c>
      <c r="E448" s="231" t="s">
        <v>1</v>
      </c>
      <c r="F448" s="232" t="s">
        <v>650</v>
      </c>
      <c r="G448" s="229"/>
      <c r="H448" s="233">
        <v>5</v>
      </c>
      <c r="I448" s="234"/>
      <c r="J448" s="229"/>
      <c r="K448" s="229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188</v>
      </c>
      <c r="AU448" s="239" t="s">
        <v>85</v>
      </c>
      <c r="AV448" s="13" t="s">
        <v>85</v>
      </c>
      <c r="AW448" s="13" t="s">
        <v>32</v>
      </c>
      <c r="AX448" s="13" t="s">
        <v>76</v>
      </c>
      <c r="AY448" s="239" t="s">
        <v>180</v>
      </c>
    </row>
    <row r="449" s="15" customFormat="1">
      <c r="A449" s="15"/>
      <c r="B449" s="251"/>
      <c r="C449" s="252"/>
      <c r="D449" s="230" t="s">
        <v>188</v>
      </c>
      <c r="E449" s="253" t="s">
        <v>1</v>
      </c>
      <c r="F449" s="254" t="s">
        <v>293</v>
      </c>
      <c r="G449" s="252"/>
      <c r="H449" s="253" t="s">
        <v>1</v>
      </c>
      <c r="I449" s="255"/>
      <c r="J449" s="252"/>
      <c r="K449" s="252"/>
      <c r="L449" s="256"/>
      <c r="M449" s="257"/>
      <c r="N449" s="258"/>
      <c r="O449" s="258"/>
      <c r="P449" s="258"/>
      <c r="Q449" s="258"/>
      <c r="R449" s="258"/>
      <c r="S449" s="258"/>
      <c r="T449" s="259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0" t="s">
        <v>188</v>
      </c>
      <c r="AU449" s="260" t="s">
        <v>85</v>
      </c>
      <c r="AV449" s="15" t="s">
        <v>81</v>
      </c>
      <c r="AW449" s="15" t="s">
        <v>32</v>
      </c>
      <c r="AX449" s="15" t="s">
        <v>76</v>
      </c>
      <c r="AY449" s="260" t="s">
        <v>180</v>
      </c>
    </row>
    <row r="450" s="13" customFormat="1">
      <c r="A450" s="13"/>
      <c r="B450" s="228"/>
      <c r="C450" s="229"/>
      <c r="D450" s="230" t="s">
        <v>188</v>
      </c>
      <c r="E450" s="231" t="s">
        <v>1</v>
      </c>
      <c r="F450" s="232" t="s">
        <v>651</v>
      </c>
      <c r="G450" s="229"/>
      <c r="H450" s="233">
        <v>14.029999999999999</v>
      </c>
      <c r="I450" s="234"/>
      <c r="J450" s="229"/>
      <c r="K450" s="229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188</v>
      </c>
      <c r="AU450" s="239" t="s">
        <v>85</v>
      </c>
      <c r="AV450" s="13" t="s">
        <v>85</v>
      </c>
      <c r="AW450" s="13" t="s">
        <v>32</v>
      </c>
      <c r="AX450" s="13" t="s">
        <v>76</v>
      </c>
      <c r="AY450" s="239" t="s">
        <v>180</v>
      </c>
    </row>
    <row r="451" s="15" customFormat="1">
      <c r="A451" s="15"/>
      <c r="B451" s="251"/>
      <c r="C451" s="252"/>
      <c r="D451" s="230" t="s">
        <v>188</v>
      </c>
      <c r="E451" s="253" t="s">
        <v>1</v>
      </c>
      <c r="F451" s="254" t="s">
        <v>295</v>
      </c>
      <c r="G451" s="252"/>
      <c r="H451" s="253" t="s">
        <v>1</v>
      </c>
      <c r="I451" s="255"/>
      <c r="J451" s="252"/>
      <c r="K451" s="252"/>
      <c r="L451" s="256"/>
      <c r="M451" s="257"/>
      <c r="N451" s="258"/>
      <c r="O451" s="258"/>
      <c r="P451" s="258"/>
      <c r="Q451" s="258"/>
      <c r="R451" s="258"/>
      <c r="S451" s="258"/>
      <c r="T451" s="259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0" t="s">
        <v>188</v>
      </c>
      <c r="AU451" s="260" t="s">
        <v>85</v>
      </c>
      <c r="AV451" s="15" t="s">
        <v>81</v>
      </c>
      <c r="AW451" s="15" t="s">
        <v>32</v>
      </c>
      <c r="AX451" s="15" t="s">
        <v>76</v>
      </c>
      <c r="AY451" s="260" t="s">
        <v>180</v>
      </c>
    </row>
    <row r="452" s="13" customFormat="1">
      <c r="A452" s="13"/>
      <c r="B452" s="228"/>
      <c r="C452" s="229"/>
      <c r="D452" s="230" t="s">
        <v>188</v>
      </c>
      <c r="E452" s="231" t="s">
        <v>1</v>
      </c>
      <c r="F452" s="232" t="s">
        <v>652</v>
      </c>
      <c r="G452" s="229"/>
      <c r="H452" s="233">
        <v>5.25</v>
      </c>
      <c r="I452" s="234"/>
      <c r="J452" s="229"/>
      <c r="K452" s="229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188</v>
      </c>
      <c r="AU452" s="239" t="s">
        <v>85</v>
      </c>
      <c r="AV452" s="13" t="s">
        <v>85</v>
      </c>
      <c r="AW452" s="13" t="s">
        <v>32</v>
      </c>
      <c r="AX452" s="13" t="s">
        <v>76</v>
      </c>
      <c r="AY452" s="239" t="s">
        <v>180</v>
      </c>
    </row>
    <row r="453" s="15" customFormat="1">
      <c r="A453" s="15"/>
      <c r="B453" s="251"/>
      <c r="C453" s="252"/>
      <c r="D453" s="230" t="s">
        <v>188</v>
      </c>
      <c r="E453" s="253" t="s">
        <v>1</v>
      </c>
      <c r="F453" s="254" t="s">
        <v>297</v>
      </c>
      <c r="G453" s="252"/>
      <c r="H453" s="253" t="s">
        <v>1</v>
      </c>
      <c r="I453" s="255"/>
      <c r="J453" s="252"/>
      <c r="K453" s="252"/>
      <c r="L453" s="256"/>
      <c r="M453" s="257"/>
      <c r="N453" s="258"/>
      <c r="O453" s="258"/>
      <c r="P453" s="258"/>
      <c r="Q453" s="258"/>
      <c r="R453" s="258"/>
      <c r="S453" s="258"/>
      <c r="T453" s="259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0" t="s">
        <v>188</v>
      </c>
      <c r="AU453" s="260" t="s">
        <v>85</v>
      </c>
      <c r="AV453" s="15" t="s">
        <v>81</v>
      </c>
      <c r="AW453" s="15" t="s">
        <v>32</v>
      </c>
      <c r="AX453" s="15" t="s">
        <v>76</v>
      </c>
      <c r="AY453" s="260" t="s">
        <v>180</v>
      </c>
    </row>
    <row r="454" s="13" customFormat="1">
      <c r="A454" s="13"/>
      <c r="B454" s="228"/>
      <c r="C454" s="229"/>
      <c r="D454" s="230" t="s">
        <v>188</v>
      </c>
      <c r="E454" s="231" t="s">
        <v>1</v>
      </c>
      <c r="F454" s="232" t="s">
        <v>653</v>
      </c>
      <c r="G454" s="229"/>
      <c r="H454" s="233">
        <v>5.1449999999999996</v>
      </c>
      <c r="I454" s="234"/>
      <c r="J454" s="229"/>
      <c r="K454" s="229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188</v>
      </c>
      <c r="AU454" s="239" t="s">
        <v>85</v>
      </c>
      <c r="AV454" s="13" t="s">
        <v>85</v>
      </c>
      <c r="AW454" s="13" t="s">
        <v>32</v>
      </c>
      <c r="AX454" s="13" t="s">
        <v>76</v>
      </c>
      <c r="AY454" s="239" t="s">
        <v>180</v>
      </c>
    </row>
    <row r="455" s="14" customFormat="1">
      <c r="A455" s="14"/>
      <c r="B455" s="240"/>
      <c r="C455" s="241"/>
      <c r="D455" s="230" t="s">
        <v>188</v>
      </c>
      <c r="E455" s="242" t="s">
        <v>1</v>
      </c>
      <c r="F455" s="243" t="s">
        <v>192</v>
      </c>
      <c r="G455" s="241"/>
      <c r="H455" s="244">
        <v>29.425000000000001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188</v>
      </c>
      <c r="AU455" s="250" t="s">
        <v>85</v>
      </c>
      <c r="AV455" s="14" t="s">
        <v>186</v>
      </c>
      <c r="AW455" s="14" t="s">
        <v>32</v>
      </c>
      <c r="AX455" s="14" t="s">
        <v>81</v>
      </c>
      <c r="AY455" s="250" t="s">
        <v>180</v>
      </c>
    </row>
    <row r="456" s="2" customFormat="1" ht="16.5" customHeight="1">
      <c r="A456" s="39"/>
      <c r="B456" s="40"/>
      <c r="C456" s="214" t="s">
        <v>654</v>
      </c>
      <c r="D456" s="214" t="s">
        <v>182</v>
      </c>
      <c r="E456" s="215" t="s">
        <v>655</v>
      </c>
      <c r="F456" s="216" t="s">
        <v>656</v>
      </c>
      <c r="G456" s="217" t="s">
        <v>185</v>
      </c>
      <c r="H456" s="218">
        <v>8.8279999999999994</v>
      </c>
      <c r="I456" s="219"/>
      <c r="J456" s="220">
        <f>ROUND(I456*H456,2)</f>
        <v>0</v>
      </c>
      <c r="K456" s="221"/>
      <c r="L456" s="45"/>
      <c r="M456" s="222" t="s">
        <v>1</v>
      </c>
      <c r="N456" s="223" t="s">
        <v>41</v>
      </c>
      <c r="O456" s="92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6" t="s">
        <v>260</v>
      </c>
      <c r="AT456" s="226" t="s">
        <v>182</v>
      </c>
      <c r="AU456" s="226" t="s">
        <v>85</v>
      </c>
      <c r="AY456" s="18" t="s">
        <v>180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18" t="s">
        <v>81</v>
      </c>
      <c r="BK456" s="227">
        <f>ROUND(I456*H456,2)</f>
        <v>0</v>
      </c>
      <c r="BL456" s="18" t="s">
        <v>260</v>
      </c>
      <c r="BM456" s="226" t="s">
        <v>657</v>
      </c>
    </row>
    <row r="457" s="15" customFormat="1">
      <c r="A457" s="15"/>
      <c r="B457" s="251"/>
      <c r="C457" s="252"/>
      <c r="D457" s="230" t="s">
        <v>188</v>
      </c>
      <c r="E457" s="253" t="s">
        <v>1</v>
      </c>
      <c r="F457" s="254" t="s">
        <v>658</v>
      </c>
      <c r="G457" s="252"/>
      <c r="H457" s="253" t="s">
        <v>1</v>
      </c>
      <c r="I457" s="255"/>
      <c r="J457" s="252"/>
      <c r="K457" s="252"/>
      <c r="L457" s="256"/>
      <c r="M457" s="257"/>
      <c r="N457" s="258"/>
      <c r="O457" s="258"/>
      <c r="P457" s="258"/>
      <c r="Q457" s="258"/>
      <c r="R457" s="258"/>
      <c r="S457" s="258"/>
      <c r="T457" s="259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0" t="s">
        <v>188</v>
      </c>
      <c r="AU457" s="260" t="s">
        <v>85</v>
      </c>
      <c r="AV457" s="15" t="s">
        <v>81</v>
      </c>
      <c r="AW457" s="15" t="s">
        <v>32</v>
      </c>
      <c r="AX457" s="15" t="s">
        <v>76</v>
      </c>
      <c r="AY457" s="260" t="s">
        <v>180</v>
      </c>
    </row>
    <row r="458" s="13" customFormat="1">
      <c r="A458" s="13"/>
      <c r="B458" s="228"/>
      <c r="C458" s="229"/>
      <c r="D458" s="230" t="s">
        <v>188</v>
      </c>
      <c r="E458" s="231" t="s">
        <v>1</v>
      </c>
      <c r="F458" s="232" t="s">
        <v>659</v>
      </c>
      <c r="G458" s="229"/>
      <c r="H458" s="233">
        <v>8.8279999999999994</v>
      </c>
      <c r="I458" s="234"/>
      <c r="J458" s="229"/>
      <c r="K458" s="229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188</v>
      </c>
      <c r="AU458" s="239" t="s">
        <v>85</v>
      </c>
      <c r="AV458" s="13" t="s">
        <v>85</v>
      </c>
      <c r="AW458" s="13" t="s">
        <v>32</v>
      </c>
      <c r="AX458" s="13" t="s">
        <v>81</v>
      </c>
      <c r="AY458" s="239" t="s">
        <v>180</v>
      </c>
    </row>
    <row r="459" s="2" customFormat="1" ht="16.5" customHeight="1">
      <c r="A459" s="39"/>
      <c r="B459" s="40"/>
      <c r="C459" s="261" t="s">
        <v>660</v>
      </c>
      <c r="D459" s="261" t="s">
        <v>244</v>
      </c>
      <c r="E459" s="262" t="s">
        <v>661</v>
      </c>
      <c r="F459" s="263" t="s">
        <v>662</v>
      </c>
      <c r="G459" s="264" t="s">
        <v>185</v>
      </c>
      <c r="H459" s="265">
        <v>9.9179999999999993</v>
      </c>
      <c r="I459" s="266"/>
      <c r="J459" s="267">
        <f>ROUND(I459*H459,2)</f>
        <v>0</v>
      </c>
      <c r="K459" s="268"/>
      <c r="L459" s="269"/>
      <c r="M459" s="270" t="s">
        <v>1</v>
      </c>
      <c r="N459" s="271" t="s">
        <v>41</v>
      </c>
      <c r="O459" s="92"/>
      <c r="P459" s="224">
        <f>O459*H459</f>
        <v>0</v>
      </c>
      <c r="Q459" s="224">
        <v>0.00011</v>
      </c>
      <c r="R459" s="224">
        <f>Q459*H459</f>
        <v>0.0010909799999999999</v>
      </c>
      <c r="S459" s="224">
        <v>0</v>
      </c>
      <c r="T459" s="22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6" t="s">
        <v>358</v>
      </c>
      <c r="AT459" s="226" t="s">
        <v>244</v>
      </c>
      <c r="AU459" s="226" t="s">
        <v>85</v>
      </c>
      <c r="AY459" s="18" t="s">
        <v>180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8" t="s">
        <v>81</v>
      </c>
      <c r="BK459" s="227">
        <f>ROUND(I459*H459,2)</f>
        <v>0</v>
      </c>
      <c r="BL459" s="18" t="s">
        <v>260</v>
      </c>
      <c r="BM459" s="226" t="s">
        <v>663</v>
      </c>
    </row>
    <row r="460" s="13" customFormat="1">
      <c r="A460" s="13"/>
      <c r="B460" s="228"/>
      <c r="C460" s="229"/>
      <c r="D460" s="230" t="s">
        <v>188</v>
      </c>
      <c r="E460" s="229"/>
      <c r="F460" s="232" t="s">
        <v>664</v>
      </c>
      <c r="G460" s="229"/>
      <c r="H460" s="233">
        <v>9.9179999999999993</v>
      </c>
      <c r="I460" s="234"/>
      <c r="J460" s="229"/>
      <c r="K460" s="229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188</v>
      </c>
      <c r="AU460" s="239" t="s">
        <v>85</v>
      </c>
      <c r="AV460" s="13" t="s">
        <v>85</v>
      </c>
      <c r="AW460" s="13" t="s">
        <v>4</v>
      </c>
      <c r="AX460" s="13" t="s">
        <v>81</v>
      </c>
      <c r="AY460" s="239" t="s">
        <v>180</v>
      </c>
    </row>
    <row r="461" s="2" customFormat="1" ht="24.15" customHeight="1">
      <c r="A461" s="39"/>
      <c r="B461" s="40"/>
      <c r="C461" s="214" t="s">
        <v>665</v>
      </c>
      <c r="D461" s="214" t="s">
        <v>182</v>
      </c>
      <c r="E461" s="215" t="s">
        <v>666</v>
      </c>
      <c r="F461" s="216" t="s">
        <v>667</v>
      </c>
      <c r="G461" s="217" t="s">
        <v>185</v>
      </c>
      <c r="H461" s="218">
        <v>7.3280000000000003</v>
      </c>
      <c r="I461" s="219"/>
      <c r="J461" s="220">
        <f>ROUND(I461*H461,2)</f>
        <v>0</v>
      </c>
      <c r="K461" s="221"/>
      <c r="L461" s="45"/>
      <c r="M461" s="222" t="s">
        <v>1</v>
      </c>
      <c r="N461" s="223" t="s">
        <v>41</v>
      </c>
      <c r="O461" s="92"/>
      <c r="P461" s="224">
        <f>O461*H461</f>
        <v>0</v>
      </c>
      <c r="Q461" s="224">
        <v>0</v>
      </c>
      <c r="R461" s="224">
        <f>Q461*H461</f>
        <v>0</v>
      </c>
      <c r="S461" s="224">
        <v>0.01721</v>
      </c>
      <c r="T461" s="225">
        <f>S461*H461</f>
        <v>0.12611488000000001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6" t="s">
        <v>260</v>
      </c>
      <c r="AT461" s="226" t="s">
        <v>182</v>
      </c>
      <c r="AU461" s="226" t="s">
        <v>85</v>
      </c>
      <c r="AY461" s="18" t="s">
        <v>180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8" t="s">
        <v>81</v>
      </c>
      <c r="BK461" s="227">
        <f>ROUND(I461*H461,2)</f>
        <v>0</v>
      </c>
      <c r="BL461" s="18" t="s">
        <v>260</v>
      </c>
      <c r="BM461" s="226" t="s">
        <v>668</v>
      </c>
    </row>
    <row r="462" s="13" customFormat="1">
      <c r="A462" s="13"/>
      <c r="B462" s="228"/>
      <c r="C462" s="229"/>
      <c r="D462" s="230" t="s">
        <v>188</v>
      </c>
      <c r="E462" s="231" t="s">
        <v>1</v>
      </c>
      <c r="F462" s="232" t="s">
        <v>125</v>
      </c>
      <c r="G462" s="229"/>
      <c r="H462" s="233">
        <v>7.3280000000000003</v>
      </c>
      <c r="I462" s="234"/>
      <c r="J462" s="229"/>
      <c r="K462" s="229"/>
      <c r="L462" s="235"/>
      <c r="M462" s="236"/>
      <c r="N462" s="237"/>
      <c r="O462" s="237"/>
      <c r="P462" s="237"/>
      <c r="Q462" s="237"/>
      <c r="R462" s="237"/>
      <c r="S462" s="237"/>
      <c r="T462" s="23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9" t="s">
        <v>188</v>
      </c>
      <c r="AU462" s="239" t="s">
        <v>85</v>
      </c>
      <c r="AV462" s="13" t="s">
        <v>85</v>
      </c>
      <c r="AW462" s="13" t="s">
        <v>32</v>
      </c>
      <c r="AX462" s="13" t="s">
        <v>81</v>
      </c>
      <c r="AY462" s="239" t="s">
        <v>180</v>
      </c>
    </row>
    <row r="463" s="2" customFormat="1" ht="24.15" customHeight="1">
      <c r="A463" s="39"/>
      <c r="B463" s="40"/>
      <c r="C463" s="214" t="s">
        <v>669</v>
      </c>
      <c r="D463" s="214" t="s">
        <v>182</v>
      </c>
      <c r="E463" s="215" t="s">
        <v>670</v>
      </c>
      <c r="F463" s="216" t="s">
        <v>671</v>
      </c>
      <c r="G463" s="217" t="s">
        <v>590</v>
      </c>
      <c r="H463" s="283"/>
      <c r="I463" s="219"/>
      <c r="J463" s="220">
        <f>ROUND(I463*H463,2)</f>
        <v>0</v>
      </c>
      <c r="K463" s="221"/>
      <c r="L463" s="45"/>
      <c r="M463" s="222" t="s">
        <v>1</v>
      </c>
      <c r="N463" s="223" t="s">
        <v>41</v>
      </c>
      <c r="O463" s="92"/>
      <c r="P463" s="224">
        <f>O463*H463</f>
        <v>0</v>
      </c>
      <c r="Q463" s="224">
        <v>0</v>
      </c>
      <c r="R463" s="224">
        <f>Q463*H463</f>
        <v>0</v>
      </c>
      <c r="S463" s="224">
        <v>0</v>
      </c>
      <c r="T463" s="22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6" t="s">
        <v>260</v>
      </c>
      <c r="AT463" s="226" t="s">
        <v>182</v>
      </c>
      <c r="AU463" s="226" t="s">
        <v>85</v>
      </c>
      <c r="AY463" s="18" t="s">
        <v>180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8" t="s">
        <v>81</v>
      </c>
      <c r="BK463" s="227">
        <f>ROUND(I463*H463,2)</f>
        <v>0</v>
      </c>
      <c r="BL463" s="18" t="s">
        <v>260</v>
      </c>
      <c r="BM463" s="226" t="s">
        <v>672</v>
      </c>
    </row>
    <row r="464" s="12" customFormat="1" ht="22.8" customHeight="1">
      <c r="A464" s="12"/>
      <c r="B464" s="198"/>
      <c r="C464" s="199"/>
      <c r="D464" s="200" t="s">
        <v>75</v>
      </c>
      <c r="E464" s="212" t="s">
        <v>673</v>
      </c>
      <c r="F464" s="212" t="s">
        <v>674</v>
      </c>
      <c r="G464" s="199"/>
      <c r="H464" s="199"/>
      <c r="I464" s="202"/>
      <c r="J464" s="213">
        <f>BK464</f>
        <v>0</v>
      </c>
      <c r="K464" s="199"/>
      <c r="L464" s="204"/>
      <c r="M464" s="205"/>
      <c r="N464" s="206"/>
      <c r="O464" s="206"/>
      <c r="P464" s="207">
        <f>SUM(P465:P481)</f>
        <v>0</v>
      </c>
      <c r="Q464" s="206"/>
      <c r="R464" s="207">
        <f>SUM(R465:R481)</f>
        <v>0</v>
      </c>
      <c r="S464" s="206"/>
      <c r="T464" s="208">
        <f>SUM(T465:T481)</f>
        <v>0.082043649999999996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9" t="s">
        <v>85</v>
      </c>
      <c r="AT464" s="210" t="s">
        <v>75</v>
      </c>
      <c r="AU464" s="210" t="s">
        <v>81</v>
      </c>
      <c r="AY464" s="209" t="s">
        <v>180</v>
      </c>
      <c r="BK464" s="211">
        <f>SUM(BK465:BK481)</f>
        <v>0</v>
      </c>
    </row>
    <row r="465" s="2" customFormat="1" ht="16.5" customHeight="1">
      <c r="A465" s="39"/>
      <c r="B465" s="40"/>
      <c r="C465" s="214" t="s">
        <v>675</v>
      </c>
      <c r="D465" s="214" t="s">
        <v>182</v>
      </c>
      <c r="E465" s="215" t="s">
        <v>676</v>
      </c>
      <c r="F465" s="216" t="s">
        <v>677</v>
      </c>
      <c r="G465" s="217" t="s">
        <v>272</v>
      </c>
      <c r="H465" s="218">
        <v>27.094999999999999</v>
      </c>
      <c r="I465" s="219"/>
      <c r="J465" s="220">
        <f>ROUND(I465*H465,2)</f>
        <v>0</v>
      </c>
      <c r="K465" s="221"/>
      <c r="L465" s="45"/>
      <c r="M465" s="222" t="s">
        <v>1</v>
      </c>
      <c r="N465" s="223" t="s">
        <v>41</v>
      </c>
      <c r="O465" s="92"/>
      <c r="P465" s="224">
        <f>O465*H465</f>
        <v>0</v>
      </c>
      <c r="Q465" s="224">
        <v>0</v>
      </c>
      <c r="R465" s="224">
        <f>Q465*H465</f>
        <v>0</v>
      </c>
      <c r="S465" s="224">
        <v>0.00167</v>
      </c>
      <c r="T465" s="225">
        <f>S465*H465</f>
        <v>0.045248650000000001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6" t="s">
        <v>260</v>
      </c>
      <c r="AT465" s="226" t="s">
        <v>182</v>
      </c>
      <c r="AU465" s="226" t="s">
        <v>85</v>
      </c>
      <c r="AY465" s="18" t="s">
        <v>180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8" t="s">
        <v>81</v>
      </c>
      <c r="BK465" s="227">
        <f>ROUND(I465*H465,2)</f>
        <v>0</v>
      </c>
      <c r="BL465" s="18" t="s">
        <v>260</v>
      </c>
      <c r="BM465" s="226" t="s">
        <v>678</v>
      </c>
    </row>
    <row r="466" s="13" customFormat="1">
      <c r="A466" s="13"/>
      <c r="B466" s="228"/>
      <c r="C466" s="229"/>
      <c r="D466" s="230" t="s">
        <v>188</v>
      </c>
      <c r="E466" s="231" t="s">
        <v>1</v>
      </c>
      <c r="F466" s="232" t="s">
        <v>378</v>
      </c>
      <c r="G466" s="229"/>
      <c r="H466" s="233">
        <v>27.094999999999999</v>
      </c>
      <c r="I466" s="234"/>
      <c r="J466" s="229"/>
      <c r="K466" s="229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188</v>
      </c>
      <c r="AU466" s="239" t="s">
        <v>85</v>
      </c>
      <c r="AV466" s="13" t="s">
        <v>85</v>
      </c>
      <c r="AW466" s="13" t="s">
        <v>32</v>
      </c>
      <c r="AX466" s="13" t="s">
        <v>81</v>
      </c>
      <c r="AY466" s="239" t="s">
        <v>180</v>
      </c>
    </row>
    <row r="467" s="2" customFormat="1" ht="21.75" customHeight="1">
      <c r="A467" s="39"/>
      <c r="B467" s="40"/>
      <c r="C467" s="214" t="s">
        <v>679</v>
      </c>
      <c r="D467" s="214" t="s">
        <v>182</v>
      </c>
      <c r="E467" s="215" t="s">
        <v>680</v>
      </c>
      <c r="F467" s="216" t="s">
        <v>681</v>
      </c>
      <c r="G467" s="217" t="s">
        <v>272</v>
      </c>
      <c r="H467" s="218">
        <v>16.5</v>
      </c>
      <c r="I467" s="219"/>
      <c r="J467" s="220">
        <f>ROUND(I467*H467,2)</f>
        <v>0</v>
      </c>
      <c r="K467" s="221"/>
      <c r="L467" s="45"/>
      <c r="M467" s="222" t="s">
        <v>1</v>
      </c>
      <c r="N467" s="223" t="s">
        <v>41</v>
      </c>
      <c r="O467" s="92"/>
      <c r="P467" s="224">
        <f>O467*H467</f>
        <v>0</v>
      </c>
      <c r="Q467" s="224">
        <v>0</v>
      </c>
      <c r="R467" s="224">
        <f>Q467*H467</f>
        <v>0</v>
      </c>
      <c r="S467" s="224">
        <v>0.0022300000000000002</v>
      </c>
      <c r="T467" s="225">
        <f>S467*H467</f>
        <v>0.036795000000000001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6" t="s">
        <v>186</v>
      </c>
      <c r="AT467" s="226" t="s">
        <v>182</v>
      </c>
      <c r="AU467" s="226" t="s">
        <v>85</v>
      </c>
      <c r="AY467" s="18" t="s">
        <v>180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8" t="s">
        <v>81</v>
      </c>
      <c r="BK467" s="227">
        <f>ROUND(I467*H467,2)</f>
        <v>0</v>
      </c>
      <c r="BL467" s="18" t="s">
        <v>186</v>
      </c>
      <c r="BM467" s="226" t="s">
        <v>682</v>
      </c>
    </row>
    <row r="468" s="2" customFormat="1" ht="24.15" customHeight="1">
      <c r="A468" s="39"/>
      <c r="B468" s="40"/>
      <c r="C468" s="214" t="s">
        <v>683</v>
      </c>
      <c r="D468" s="214" t="s">
        <v>182</v>
      </c>
      <c r="E468" s="215" t="s">
        <v>684</v>
      </c>
      <c r="F468" s="216" t="s">
        <v>685</v>
      </c>
      <c r="G468" s="217" t="s">
        <v>686</v>
      </c>
      <c r="H468" s="218">
        <v>1</v>
      </c>
      <c r="I468" s="219"/>
      <c r="J468" s="220">
        <f>ROUND(I468*H468,2)</f>
        <v>0</v>
      </c>
      <c r="K468" s="221"/>
      <c r="L468" s="45"/>
      <c r="M468" s="222" t="s">
        <v>1</v>
      </c>
      <c r="N468" s="223" t="s">
        <v>41</v>
      </c>
      <c r="O468" s="92"/>
      <c r="P468" s="224">
        <f>O468*H468</f>
        <v>0</v>
      </c>
      <c r="Q468" s="224">
        <v>0</v>
      </c>
      <c r="R468" s="224">
        <f>Q468*H468</f>
        <v>0</v>
      </c>
      <c r="S468" s="224">
        <v>0</v>
      </c>
      <c r="T468" s="22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6" t="s">
        <v>260</v>
      </c>
      <c r="AT468" s="226" t="s">
        <v>182</v>
      </c>
      <c r="AU468" s="226" t="s">
        <v>85</v>
      </c>
      <c r="AY468" s="18" t="s">
        <v>180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8" t="s">
        <v>81</v>
      </c>
      <c r="BK468" s="227">
        <f>ROUND(I468*H468,2)</f>
        <v>0</v>
      </c>
      <c r="BL468" s="18" t="s">
        <v>260</v>
      </c>
      <c r="BM468" s="226" t="s">
        <v>687</v>
      </c>
    </row>
    <row r="469" s="2" customFormat="1" ht="24.15" customHeight="1">
      <c r="A469" s="39"/>
      <c r="B469" s="40"/>
      <c r="C469" s="214" t="s">
        <v>688</v>
      </c>
      <c r="D469" s="214" t="s">
        <v>182</v>
      </c>
      <c r="E469" s="215" t="s">
        <v>689</v>
      </c>
      <c r="F469" s="216" t="s">
        <v>690</v>
      </c>
      <c r="G469" s="217" t="s">
        <v>686</v>
      </c>
      <c r="H469" s="218">
        <v>1</v>
      </c>
      <c r="I469" s="219"/>
      <c r="J469" s="220">
        <f>ROUND(I469*H469,2)</f>
        <v>0</v>
      </c>
      <c r="K469" s="221"/>
      <c r="L469" s="45"/>
      <c r="M469" s="222" t="s">
        <v>1</v>
      </c>
      <c r="N469" s="223" t="s">
        <v>41</v>
      </c>
      <c r="O469" s="92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6" t="s">
        <v>260</v>
      </c>
      <c r="AT469" s="226" t="s">
        <v>182</v>
      </c>
      <c r="AU469" s="226" t="s">
        <v>85</v>
      </c>
      <c r="AY469" s="18" t="s">
        <v>180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8" t="s">
        <v>81</v>
      </c>
      <c r="BK469" s="227">
        <f>ROUND(I469*H469,2)</f>
        <v>0</v>
      </c>
      <c r="BL469" s="18" t="s">
        <v>260</v>
      </c>
      <c r="BM469" s="226" t="s">
        <v>691</v>
      </c>
    </row>
    <row r="470" s="2" customFormat="1" ht="24.15" customHeight="1">
      <c r="A470" s="39"/>
      <c r="B470" s="40"/>
      <c r="C470" s="214" t="s">
        <v>692</v>
      </c>
      <c r="D470" s="214" t="s">
        <v>182</v>
      </c>
      <c r="E470" s="215" t="s">
        <v>693</v>
      </c>
      <c r="F470" s="216" t="s">
        <v>694</v>
      </c>
      <c r="G470" s="217" t="s">
        <v>686</v>
      </c>
      <c r="H470" s="218">
        <v>1</v>
      </c>
      <c r="I470" s="219"/>
      <c r="J470" s="220">
        <f>ROUND(I470*H470,2)</f>
        <v>0</v>
      </c>
      <c r="K470" s="221"/>
      <c r="L470" s="45"/>
      <c r="M470" s="222" t="s">
        <v>1</v>
      </c>
      <c r="N470" s="223" t="s">
        <v>41</v>
      </c>
      <c r="O470" s="92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6" t="s">
        <v>260</v>
      </c>
      <c r="AT470" s="226" t="s">
        <v>182</v>
      </c>
      <c r="AU470" s="226" t="s">
        <v>85</v>
      </c>
      <c r="AY470" s="18" t="s">
        <v>180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8" t="s">
        <v>81</v>
      </c>
      <c r="BK470" s="227">
        <f>ROUND(I470*H470,2)</f>
        <v>0</v>
      </c>
      <c r="BL470" s="18" t="s">
        <v>260</v>
      </c>
      <c r="BM470" s="226" t="s">
        <v>695</v>
      </c>
    </row>
    <row r="471" s="2" customFormat="1" ht="24.15" customHeight="1">
      <c r="A471" s="39"/>
      <c r="B471" s="40"/>
      <c r="C471" s="214" t="s">
        <v>696</v>
      </c>
      <c r="D471" s="214" t="s">
        <v>182</v>
      </c>
      <c r="E471" s="215" t="s">
        <v>697</v>
      </c>
      <c r="F471" s="216" t="s">
        <v>698</v>
      </c>
      <c r="G471" s="217" t="s">
        <v>686</v>
      </c>
      <c r="H471" s="218">
        <v>2</v>
      </c>
      <c r="I471" s="219"/>
      <c r="J471" s="220">
        <f>ROUND(I471*H471,2)</f>
        <v>0</v>
      </c>
      <c r="K471" s="221"/>
      <c r="L471" s="45"/>
      <c r="M471" s="222" t="s">
        <v>1</v>
      </c>
      <c r="N471" s="223" t="s">
        <v>41</v>
      </c>
      <c r="O471" s="92"/>
      <c r="P471" s="224">
        <f>O471*H471</f>
        <v>0</v>
      </c>
      <c r="Q471" s="224">
        <v>0</v>
      </c>
      <c r="R471" s="224">
        <f>Q471*H471</f>
        <v>0</v>
      </c>
      <c r="S471" s="224">
        <v>0</v>
      </c>
      <c r="T471" s="22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6" t="s">
        <v>260</v>
      </c>
      <c r="AT471" s="226" t="s">
        <v>182</v>
      </c>
      <c r="AU471" s="226" t="s">
        <v>85</v>
      </c>
      <c r="AY471" s="18" t="s">
        <v>180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8" t="s">
        <v>81</v>
      </c>
      <c r="BK471" s="227">
        <f>ROUND(I471*H471,2)</f>
        <v>0</v>
      </c>
      <c r="BL471" s="18" t="s">
        <v>260</v>
      </c>
      <c r="BM471" s="226" t="s">
        <v>699</v>
      </c>
    </row>
    <row r="472" s="2" customFormat="1" ht="24.15" customHeight="1">
      <c r="A472" s="39"/>
      <c r="B472" s="40"/>
      <c r="C472" s="214" t="s">
        <v>700</v>
      </c>
      <c r="D472" s="214" t="s">
        <v>182</v>
      </c>
      <c r="E472" s="215" t="s">
        <v>701</v>
      </c>
      <c r="F472" s="216" t="s">
        <v>702</v>
      </c>
      <c r="G472" s="217" t="s">
        <v>686</v>
      </c>
      <c r="H472" s="218">
        <v>2</v>
      </c>
      <c r="I472" s="219"/>
      <c r="J472" s="220">
        <f>ROUND(I472*H472,2)</f>
        <v>0</v>
      </c>
      <c r="K472" s="221"/>
      <c r="L472" s="45"/>
      <c r="M472" s="222" t="s">
        <v>1</v>
      </c>
      <c r="N472" s="223" t="s">
        <v>41</v>
      </c>
      <c r="O472" s="92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6" t="s">
        <v>260</v>
      </c>
      <c r="AT472" s="226" t="s">
        <v>182</v>
      </c>
      <c r="AU472" s="226" t="s">
        <v>85</v>
      </c>
      <c r="AY472" s="18" t="s">
        <v>180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8" t="s">
        <v>81</v>
      </c>
      <c r="BK472" s="227">
        <f>ROUND(I472*H472,2)</f>
        <v>0</v>
      </c>
      <c r="BL472" s="18" t="s">
        <v>260</v>
      </c>
      <c r="BM472" s="226" t="s">
        <v>703</v>
      </c>
    </row>
    <row r="473" s="2" customFormat="1" ht="24.15" customHeight="1">
      <c r="A473" s="39"/>
      <c r="B473" s="40"/>
      <c r="C473" s="214" t="s">
        <v>704</v>
      </c>
      <c r="D473" s="214" t="s">
        <v>182</v>
      </c>
      <c r="E473" s="215" t="s">
        <v>705</v>
      </c>
      <c r="F473" s="216" t="s">
        <v>706</v>
      </c>
      <c r="G473" s="217" t="s">
        <v>686</v>
      </c>
      <c r="H473" s="218">
        <v>1</v>
      </c>
      <c r="I473" s="219"/>
      <c r="J473" s="220">
        <f>ROUND(I473*H473,2)</f>
        <v>0</v>
      </c>
      <c r="K473" s="221"/>
      <c r="L473" s="45"/>
      <c r="M473" s="222" t="s">
        <v>1</v>
      </c>
      <c r="N473" s="223" t="s">
        <v>41</v>
      </c>
      <c r="O473" s="92"/>
      <c r="P473" s="224">
        <f>O473*H473</f>
        <v>0</v>
      </c>
      <c r="Q473" s="224">
        <v>0</v>
      </c>
      <c r="R473" s="224">
        <f>Q473*H473</f>
        <v>0</v>
      </c>
      <c r="S473" s="224">
        <v>0</v>
      </c>
      <c r="T473" s="22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6" t="s">
        <v>260</v>
      </c>
      <c r="AT473" s="226" t="s">
        <v>182</v>
      </c>
      <c r="AU473" s="226" t="s">
        <v>85</v>
      </c>
      <c r="AY473" s="18" t="s">
        <v>180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8" t="s">
        <v>81</v>
      </c>
      <c r="BK473" s="227">
        <f>ROUND(I473*H473,2)</f>
        <v>0</v>
      </c>
      <c r="BL473" s="18" t="s">
        <v>260</v>
      </c>
      <c r="BM473" s="226" t="s">
        <v>707</v>
      </c>
    </row>
    <row r="474" s="2" customFormat="1" ht="24.15" customHeight="1">
      <c r="A474" s="39"/>
      <c r="B474" s="40"/>
      <c r="C474" s="214" t="s">
        <v>708</v>
      </c>
      <c r="D474" s="214" t="s">
        <v>182</v>
      </c>
      <c r="E474" s="215" t="s">
        <v>709</v>
      </c>
      <c r="F474" s="216" t="s">
        <v>710</v>
      </c>
      <c r="G474" s="217" t="s">
        <v>686</v>
      </c>
      <c r="H474" s="218">
        <v>1</v>
      </c>
      <c r="I474" s="219"/>
      <c r="J474" s="220">
        <f>ROUND(I474*H474,2)</f>
        <v>0</v>
      </c>
      <c r="K474" s="221"/>
      <c r="L474" s="45"/>
      <c r="M474" s="222" t="s">
        <v>1</v>
      </c>
      <c r="N474" s="223" t="s">
        <v>41</v>
      </c>
      <c r="O474" s="92"/>
      <c r="P474" s="224">
        <f>O474*H474</f>
        <v>0</v>
      </c>
      <c r="Q474" s="224">
        <v>0</v>
      </c>
      <c r="R474" s="224">
        <f>Q474*H474</f>
        <v>0</v>
      </c>
      <c r="S474" s="224">
        <v>0</v>
      </c>
      <c r="T474" s="22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6" t="s">
        <v>260</v>
      </c>
      <c r="AT474" s="226" t="s">
        <v>182</v>
      </c>
      <c r="AU474" s="226" t="s">
        <v>85</v>
      </c>
      <c r="AY474" s="18" t="s">
        <v>180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8" t="s">
        <v>81</v>
      </c>
      <c r="BK474" s="227">
        <f>ROUND(I474*H474,2)</f>
        <v>0</v>
      </c>
      <c r="BL474" s="18" t="s">
        <v>260</v>
      </c>
      <c r="BM474" s="226" t="s">
        <v>711</v>
      </c>
    </row>
    <row r="475" s="2" customFormat="1" ht="24.15" customHeight="1">
      <c r="A475" s="39"/>
      <c r="B475" s="40"/>
      <c r="C475" s="214" t="s">
        <v>712</v>
      </c>
      <c r="D475" s="214" t="s">
        <v>182</v>
      </c>
      <c r="E475" s="215" t="s">
        <v>713</v>
      </c>
      <c r="F475" s="216" t="s">
        <v>714</v>
      </c>
      <c r="G475" s="217" t="s">
        <v>686</v>
      </c>
      <c r="H475" s="218">
        <v>1</v>
      </c>
      <c r="I475" s="219"/>
      <c r="J475" s="220">
        <f>ROUND(I475*H475,2)</f>
        <v>0</v>
      </c>
      <c r="K475" s="221"/>
      <c r="L475" s="45"/>
      <c r="M475" s="222" t="s">
        <v>1</v>
      </c>
      <c r="N475" s="223" t="s">
        <v>41</v>
      </c>
      <c r="O475" s="92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6" t="s">
        <v>260</v>
      </c>
      <c r="AT475" s="226" t="s">
        <v>182</v>
      </c>
      <c r="AU475" s="226" t="s">
        <v>85</v>
      </c>
      <c r="AY475" s="18" t="s">
        <v>180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8" t="s">
        <v>81</v>
      </c>
      <c r="BK475" s="227">
        <f>ROUND(I475*H475,2)</f>
        <v>0</v>
      </c>
      <c r="BL475" s="18" t="s">
        <v>260</v>
      </c>
      <c r="BM475" s="226" t="s">
        <v>715</v>
      </c>
    </row>
    <row r="476" s="2" customFormat="1" ht="24.15" customHeight="1">
      <c r="A476" s="39"/>
      <c r="B476" s="40"/>
      <c r="C476" s="214" t="s">
        <v>716</v>
      </c>
      <c r="D476" s="214" t="s">
        <v>182</v>
      </c>
      <c r="E476" s="215" t="s">
        <v>717</v>
      </c>
      <c r="F476" s="216" t="s">
        <v>718</v>
      </c>
      <c r="G476" s="217" t="s">
        <v>686</v>
      </c>
      <c r="H476" s="218">
        <v>1</v>
      </c>
      <c r="I476" s="219"/>
      <c r="J476" s="220">
        <f>ROUND(I476*H476,2)</f>
        <v>0</v>
      </c>
      <c r="K476" s="221"/>
      <c r="L476" s="45"/>
      <c r="M476" s="222" t="s">
        <v>1</v>
      </c>
      <c r="N476" s="223" t="s">
        <v>41</v>
      </c>
      <c r="O476" s="92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6" t="s">
        <v>260</v>
      </c>
      <c r="AT476" s="226" t="s">
        <v>182</v>
      </c>
      <c r="AU476" s="226" t="s">
        <v>85</v>
      </c>
      <c r="AY476" s="18" t="s">
        <v>180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8" t="s">
        <v>81</v>
      </c>
      <c r="BK476" s="227">
        <f>ROUND(I476*H476,2)</f>
        <v>0</v>
      </c>
      <c r="BL476" s="18" t="s">
        <v>260</v>
      </c>
      <c r="BM476" s="226" t="s">
        <v>719</v>
      </c>
    </row>
    <row r="477" s="2" customFormat="1" ht="24.15" customHeight="1">
      <c r="A477" s="39"/>
      <c r="B477" s="40"/>
      <c r="C477" s="214" t="s">
        <v>720</v>
      </c>
      <c r="D477" s="214" t="s">
        <v>182</v>
      </c>
      <c r="E477" s="215" t="s">
        <v>721</v>
      </c>
      <c r="F477" s="216" t="s">
        <v>722</v>
      </c>
      <c r="G477" s="217" t="s">
        <v>686</v>
      </c>
      <c r="H477" s="218">
        <v>2</v>
      </c>
      <c r="I477" s="219"/>
      <c r="J477" s="220">
        <f>ROUND(I477*H477,2)</f>
        <v>0</v>
      </c>
      <c r="K477" s="221"/>
      <c r="L477" s="45"/>
      <c r="M477" s="222" t="s">
        <v>1</v>
      </c>
      <c r="N477" s="223" t="s">
        <v>41</v>
      </c>
      <c r="O477" s="92"/>
      <c r="P477" s="224">
        <f>O477*H477</f>
        <v>0</v>
      </c>
      <c r="Q477" s="224">
        <v>0</v>
      </c>
      <c r="R477" s="224">
        <f>Q477*H477</f>
        <v>0</v>
      </c>
      <c r="S477" s="224">
        <v>0</v>
      </c>
      <c r="T477" s="22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6" t="s">
        <v>260</v>
      </c>
      <c r="AT477" s="226" t="s">
        <v>182</v>
      </c>
      <c r="AU477" s="226" t="s">
        <v>85</v>
      </c>
      <c r="AY477" s="18" t="s">
        <v>180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18" t="s">
        <v>81</v>
      </c>
      <c r="BK477" s="227">
        <f>ROUND(I477*H477,2)</f>
        <v>0</v>
      </c>
      <c r="BL477" s="18" t="s">
        <v>260</v>
      </c>
      <c r="BM477" s="226" t="s">
        <v>723</v>
      </c>
    </row>
    <row r="478" s="2" customFormat="1" ht="24.15" customHeight="1">
      <c r="A478" s="39"/>
      <c r="B478" s="40"/>
      <c r="C478" s="214" t="s">
        <v>724</v>
      </c>
      <c r="D478" s="214" t="s">
        <v>182</v>
      </c>
      <c r="E478" s="215" t="s">
        <v>725</v>
      </c>
      <c r="F478" s="216" t="s">
        <v>726</v>
      </c>
      <c r="G478" s="217" t="s">
        <v>686</v>
      </c>
      <c r="H478" s="218">
        <v>1</v>
      </c>
      <c r="I478" s="219"/>
      <c r="J478" s="220">
        <f>ROUND(I478*H478,2)</f>
        <v>0</v>
      </c>
      <c r="K478" s="221"/>
      <c r="L478" s="45"/>
      <c r="M478" s="222" t="s">
        <v>1</v>
      </c>
      <c r="N478" s="223" t="s">
        <v>41</v>
      </c>
      <c r="O478" s="92"/>
      <c r="P478" s="224">
        <f>O478*H478</f>
        <v>0</v>
      </c>
      <c r="Q478" s="224">
        <v>0</v>
      </c>
      <c r="R478" s="224">
        <f>Q478*H478</f>
        <v>0</v>
      </c>
      <c r="S478" s="224">
        <v>0</v>
      </c>
      <c r="T478" s="22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6" t="s">
        <v>260</v>
      </c>
      <c r="AT478" s="226" t="s">
        <v>182</v>
      </c>
      <c r="AU478" s="226" t="s">
        <v>85</v>
      </c>
      <c r="AY478" s="18" t="s">
        <v>180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8" t="s">
        <v>81</v>
      </c>
      <c r="BK478" s="227">
        <f>ROUND(I478*H478,2)</f>
        <v>0</v>
      </c>
      <c r="BL478" s="18" t="s">
        <v>260</v>
      </c>
      <c r="BM478" s="226" t="s">
        <v>727</v>
      </c>
    </row>
    <row r="479" s="2" customFormat="1" ht="24.15" customHeight="1">
      <c r="A479" s="39"/>
      <c r="B479" s="40"/>
      <c r="C479" s="214" t="s">
        <v>728</v>
      </c>
      <c r="D479" s="214" t="s">
        <v>182</v>
      </c>
      <c r="E479" s="215" t="s">
        <v>729</v>
      </c>
      <c r="F479" s="216" t="s">
        <v>730</v>
      </c>
      <c r="G479" s="217" t="s">
        <v>686</v>
      </c>
      <c r="H479" s="218">
        <v>1</v>
      </c>
      <c r="I479" s="219"/>
      <c r="J479" s="220">
        <f>ROUND(I479*H479,2)</f>
        <v>0</v>
      </c>
      <c r="K479" s="221"/>
      <c r="L479" s="45"/>
      <c r="M479" s="222" t="s">
        <v>1</v>
      </c>
      <c r="N479" s="223" t="s">
        <v>41</v>
      </c>
      <c r="O479" s="92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6" t="s">
        <v>260</v>
      </c>
      <c r="AT479" s="226" t="s">
        <v>182</v>
      </c>
      <c r="AU479" s="226" t="s">
        <v>85</v>
      </c>
      <c r="AY479" s="18" t="s">
        <v>180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18" t="s">
        <v>81</v>
      </c>
      <c r="BK479" s="227">
        <f>ROUND(I479*H479,2)</f>
        <v>0</v>
      </c>
      <c r="BL479" s="18" t="s">
        <v>260</v>
      </c>
      <c r="BM479" s="226" t="s">
        <v>731</v>
      </c>
    </row>
    <row r="480" s="2" customFormat="1" ht="24.15" customHeight="1">
      <c r="A480" s="39"/>
      <c r="B480" s="40"/>
      <c r="C480" s="214" t="s">
        <v>732</v>
      </c>
      <c r="D480" s="214" t="s">
        <v>182</v>
      </c>
      <c r="E480" s="215" t="s">
        <v>733</v>
      </c>
      <c r="F480" s="216" t="s">
        <v>734</v>
      </c>
      <c r="G480" s="217" t="s">
        <v>686</v>
      </c>
      <c r="H480" s="218">
        <v>1</v>
      </c>
      <c r="I480" s="219"/>
      <c r="J480" s="220">
        <f>ROUND(I480*H480,2)</f>
        <v>0</v>
      </c>
      <c r="K480" s="221"/>
      <c r="L480" s="45"/>
      <c r="M480" s="222" t="s">
        <v>1</v>
      </c>
      <c r="N480" s="223" t="s">
        <v>41</v>
      </c>
      <c r="O480" s="92"/>
      <c r="P480" s="224">
        <f>O480*H480</f>
        <v>0</v>
      </c>
      <c r="Q480" s="224">
        <v>0</v>
      </c>
      <c r="R480" s="224">
        <f>Q480*H480</f>
        <v>0</v>
      </c>
      <c r="S480" s="224">
        <v>0</v>
      </c>
      <c r="T480" s="22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6" t="s">
        <v>260</v>
      </c>
      <c r="AT480" s="226" t="s">
        <v>182</v>
      </c>
      <c r="AU480" s="226" t="s">
        <v>85</v>
      </c>
      <c r="AY480" s="18" t="s">
        <v>180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8" t="s">
        <v>81</v>
      </c>
      <c r="BK480" s="227">
        <f>ROUND(I480*H480,2)</f>
        <v>0</v>
      </c>
      <c r="BL480" s="18" t="s">
        <v>260</v>
      </c>
      <c r="BM480" s="226" t="s">
        <v>735</v>
      </c>
    </row>
    <row r="481" s="2" customFormat="1" ht="24.15" customHeight="1">
      <c r="A481" s="39"/>
      <c r="B481" s="40"/>
      <c r="C481" s="214" t="s">
        <v>736</v>
      </c>
      <c r="D481" s="214" t="s">
        <v>182</v>
      </c>
      <c r="E481" s="215" t="s">
        <v>737</v>
      </c>
      <c r="F481" s="216" t="s">
        <v>738</v>
      </c>
      <c r="G481" s="217" t="s">
        <v>590</v>
      </c>
      <c r="H481" s="283"/>
      <c r="I481" s="219"/>
      <c r="J481" s="220">
        <f>ROUND(I481*H481,2)</f>
        <v>0</v>
      </c>
      <c r="K481" s="221"/>
      <c r="L481" s="45"/>
      <c r="M481" s="222" t="s">
        <v>1</v>
      </c>
      <c r="N481" s="223" t="s">
        <v>41</v>
      </c>
      <c r="O481" s="92"/>
      <c r="P481" s="224">
        <f>O481*H481</f>
        <v>0</v>
      </c>
      <c r="Q481" s="224">
        <v>0</v>
      </c>
      <c r="R481" s="224">
        <f>Q481*H481</f>
        <v>0</v>
      </c>
      <c r="S481" s="224">
        <v>0</v>
      </c>
      <c r="T481" s="225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6" t="s">
        <v>260</v>
      </c>
      <c r="AT481" s="226" t="s">
        <v>182</v>
      </c>
      <c r="AU481" s="226" t="s">
        <v>85</v>
      </c>
      <c r="AY481" s="18" t="s">
        <v>180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18" t="s">
        <v>81</v>
      </c>
      <c r="BK481" s="227">
        <f>ROUND(I481*H481,2)</f>
        <v>0</v>
      </c>
      <c r="BL481" s="18" t="s">
        <v>260</v>
      </c>
      <c r="BM481" s="226" t="s">
        <v>739</v>
      </c>
    </row>
    <row r="482" s="12" customFormat="1" ht="22.8" customHeight="1">
      <c r="A482" s="12"/>
      <c r="B482" s="198"/>
      <c r="C482" s="199"/>
      <c r="D482" s="200" t="s">
        <v>75</v>
      </c>
      <c r="E482" s="212" t="s">
        <v>740</v>
      </c>
      <c r="F482" s="212" t="s">
        <v>741</v>
      </c>
      <c r="G482" s="199"/>
      <c r="H482" s="199"/>
      <c r="I482" s="202"/>
      <c r="J482" s="213">
        <f>BK482</f>
        <v>0</v>
      </c>
      <c r="K482" s="199"/>
      <c r="L482" s="204"/>
      <c r="M482" s="205"/>
      <c r="N482" s="206"/>
      <c r="O482" s="206"/>
      <c r="P482" s="207">
        <f>SUM(P483:P510)</f>
        <v>0</v>
      </c>
      <c r="Q482" s="206"/>
      <c r="R482" s="207">
        <f>SUM(R483:R510)</f>
        <v>0.024614500000000001</v>
      </c>
      <c r="S482" s="206"/>
      <c r="T482" s="208">
        <f>SUM(T483:T510)</f>
        <v>0.39047999999999999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09" t="s">
        <v>85</v>
      </c>
      <c r="AT482" s="210" t="s">
        <v>75</v>
      </c>
      <c r="AU482" s="210" t="s">
        <v>81</v>
      </c>
      <c r="AY482" s="209" t="s">
        <v>180</v>
      </c>
      <c r="BK482" s="211">
        <f>SUM(BK483:BK510)</f>
        <v>0</v>
      </c>
    </row>
    <row r="483" s="2" customFormat="1" ht="24.15" customHeight="1">
      <c r="A483" s="39"/>
      <c r="B483" s="40"/>
      <c r="C483" s="214" t="s">
        <v>742</v>
      </c>
      <c r="D483" s="214" t="s">
        <v>182</v>
      </c>
      <c r="E483" s="215" t="s">
        <v>743</v>
      </c>
      <c r="F483" s="216" t="s">
        <v>744</v>
      </c>
      <c r="G483" s="217" t="s">
        <v>387</v>
      </c>
      <c r="H483" s="218">
        <v>1</v>
      </c>
      <c r="I483" s="219"/>
      <c r="J483" s="220">
        <f>ROUND(I483*H483,2)</f>
        <v>0</v>
      </c>
      <c r="K483" s="221"/>
      <c r="L483" s="45"/>
      <c r="M483" s="222" t="s">
        <v>1</v>
      </c>
      <c r="N483" s="223" t="s">
        <v>41</v>
      </c>
      <c r="O483" s="92"/>
      <c r="P483" s="224">
        <f>O483*H483</f>
        <v>0</v>
      </c>
      <c r="Q483" s="224">
        <v>0</v>
      </c>
      <c r="R483" s="224">
        <f>Q483*H483</f>
        <v>0</v>
      </c>
      <c r="S483" s="224">
        <v>0.0050000000000000001</v>
      </c>
      <c r="T483" s="225">
        <f>S483*H483</f>
        <v>0.0050000000000000001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6" t="s">
        <v>260</v>
      </c>
      <c r="AT483" s="226" t="s">
        <v>182</v>
      </c>
      <c r="AU483" s="226" t="s">
        <v>85</v>
      </c>
      <c r="AY483" s="18" t="s">
        <v>180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8" t="s">
        <v>81</v>
      </c>
      <c r="BK483" s="227">
        <f>ROUND(I483*H483,2)</f>
        <v>0</v>
      </c>
      <c r="BL483" s="18" t="s">
        <v>260</v>
      </c>
      <c r="BM483" s="226" t="s">
        <v>745</v>
      </c>
    </row>
    <row r="484" s="2" customFormat="1" ht="33" customHeight="1">
      <c r="A484" s="39"/>
      <c r="B484" s="40"/>
      <c r="C484" s="214" t="s">
        <v>746</v>
      </c>
      <c r="D484" s="214" t="s">
        <v>182</v>
      </c>
      <c r="E484" s="215" t="s">
        <v>747</v>
      </c>
      <c r="F484" s="216" t="s">
        <v>748</v>
      </c>
      <c r="G484" s="217" t="s">
        <v>686</v>
      </c>
      <c r="H484" s="218">
        <v>1</v>
      </c>
      <c r="I484" s="219"/>
      <c r="J484" s="220">
        <f>ROUND(I484*H484,2)</f>
        <v>0</v>
      </c>
      <c r="K484" s="221"/>
      <c r="L484" s="45"/>
      <c r="M484" s="222" t="s">
        <v>1</v>
      </c>
      <c r="N484" s="223" t="s">
        <v>41</v>
      </c>
      <c r="O484" s="92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6" t="s">
        <v>260</v>
      </c>
      <c r="AT484" s="226" t="s">
        <v>182</v>
      </c>
      <c r="AU484" s="226" t="s">
        <v>85</v>
      </c>
      <c r="AY484" s="18" t="s">
        <v>180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18" t="s">
        <v>81</v>
      </c>
      <c r="BK484" s="227">
        <f>ROUND(I484*H484,2)</f>
        <v>0</v>
      </c>
      <c r="BL484" s="18" t="s">
        <v>260</v>
      </c>
      <c r="BM484" s="226" t="s">
        <v>749</v>
      </c>
    </row>
    <row r="485" s="2" customFormat="1" ht="33" customHeight="1">
      <c r="A485" s="39"/>
      <c r="B485" s="40"/>
      <c r="C485" s="214" t="s">
        <v>750</v>
      </c>
      <c r="D485" s="214" t="s">
        <v>182</v>
      </c>
      <c r="E485" s="215" t="s">
        <v>751</v>
      </c>
      <c r="F485" s="216" t="s">
        <v>752</v>
      </c>
      <c r="G485" s="217" t="s">
        <v>686</v>
      </c>
      <c r="H485" s="218">
        <v>1</v>
      </c>
      <c r="I485" s="219"/>
      <c r="J485" s="220">
        <f>ROUND(I485*H485,2)</f>
        <v>0</v>
      </c>
      <c r="K485" s="221"/>
      <c r="L485" s="45"/>
      <c r="M485" s="222" t="s">
        <v>1</v>
      </c>
      <c r="N485" s="223" t="s">
        <v>41</v>
      </c>
      <c r="O485" s="92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6" t="s">
        <v>260</v>
      </c>
      <c r="AT485" s="226" t="s">
        <v>182</v>
      </c>
      <c r="AU485" s="226" t="s">
        <v>85</v>
      </c>
      <c r="AY485" s="18" t="s">
        <v>180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8" t="s">
        <v>81</v>
      </c>
      <c r="BK485" s="227">
        <f>ROUND(I485*H485,2)</f>
        <v>0</v>
      </c>
      <c r="BL485" s="18" t="s">
        <v>260</v>
      </c>
      <c r="BM485" s="226" t="s">
        <v>753</v>
      </c>
    </row>
    <row r="486" s="2" customFormat="1" ht="33" customHeight="1">
      <c r="A486" s="39"/>
      <c r="B486" s="40"/>
      <c r="C486" s="214" t="s">
        <v>754</v>
      </c>
      <c r="D486" s="214" t="s">
        <v>182</v>
      </c>
      <c r="E486" s="215" t="s">
        <v>755</v>
      </c>
      <c r="F486" s="216" t="s">
        <v>756</v>
      </c>
      <c r="G486" s="217" t="s">
        <v>686</v>
      </c>
      <c r="H486" s="218">
        <v>1</v>
      </c>
      <c r="I486" s="219"/>
      <c r="J486" s="220">
        <f>ROUND(I486*H486,2)</f>
        <v>0</v>
      </c>
      <c r="K486" s="221"/>
      <c r="L486" s="45"/>
      <c r="M486" s="222" t="s">
        <v>1</v>
      </c>
      <c r="N486" s="223" t="s">
        <v>41</v>
      </c>
      <c r="O486" s="92"/>
      <c r="P486" s="224">
        <f>O486*H486</f>
        <v>0</v>
      </c>
      <c r="Q486" s="224">
        <v>0</v>
      </c>
      <c r="R486" s="224">
        <f>Q486*H486</f>
        <v>0</v>
      </c>
      <c r="S486" s="224">
        <v>0</v>
      </c>
      <c r="T486" s="22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6" t="s">
        <v>260</v>
      </c>
      <c r="AT486" s="226" t="s">
        <v>182</v>
      </c>
      <c r="AU486" s="226" t="s">
        <v>85</v>
      </c>
      <c r="AY486" s="18" t="s">
        <v>180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18" t="s">
        <v>81</v>
      </c>
      <c r="BK486" s="227">
        <f>ROUND(I486*H486,2)</f>
        <v>0</v>
      </c>
      <c r="BL486" s="18" t="s">
        <v>260</v>
      </c>
      <c r="BM486" s="226" t="s">
        <v>757</v>
      </c>
    </row>
    <row r="487" s="2" customFormat="1" ht="33" customHeight="1">
      <c r="A487" s="39"/>
      <c r="B487" s="40"/>
      <c r="C487" s="214" t="s">
        <v>758</v>
      </c>
      <c r="D487" s="214" t="s">
        <v>182</v>
      </c>
      <c r="E487" s="215" t="s">
        <v>759</v>
      </c>
      <c r="F487" s="216" t="s">
        <v>760</v>
      </c>
      <c r="G487" s="217" t="s">
        <v>686</v>
      </c>
      <c r="H487" s="218">
        <v>1</v>
      </c>
      <c r="I487" s="219"/>
      <c r="J487" s="220">
        <f>ROUND(I487*H487,2)</f>
        <v>0</v>
      </c>
      <c r="K487" s="221"/>
      <c r="L487" s="45"/>
      <c r="M487" s="222" t="s">
        <v>1</v>
      </c>
      <c r="N487" s="223" t="s">
        <v>41</v>
      </c>
      <c r="O487" s="92"/>
      <c r="P487" s="224">
        <f>O487*H487</f>
        <v>0</v>
      </c>
      <c r="Q487" s="224">
        <v>0</v>
      </c>
      <c r="R487" s="224">
        <f>Q487*H487</f>
        <v>0</v>
      </c>
      <c r="S487" s="224">
        <v>0</v>
      </c>
      <c r="T487" s="22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6" t="s">
        <v>260</v>
      </c>
      <c r="AT487" s="226" t="s">
        <v>182</v>
      </c>
      <c r="AU487" s="226" t="s">
        <v>85</v>
      </c>
      <c r="AY487" s="18" t="s">
        <v>180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18" t="s">
        <v>81</v>
      </c>
      <c r="BK487" s="227">
        <f>ROUND(I487*H487,2)</f>
        <v>0</v>
      </c>
      <c r="BL487" s="18" t="s">
        <v>260</v>
      </c>
      <c r="BM487" s="226" t="s">
        <v>761</v>
      </c>
    </row>
    <row r="488" s="2" customFormat="1" ht="37.8" customHeight="1">
      <c r="A488" s="39"/>
      <c r="B488" s="40"/>
      <c r="C488" s="214" t="s">
        <v>762</v>
      </c>
      <c r="D488" s="214" t="s">
        <v>182</v>
      </c>
      <c r="E488" s="215" t="s">
        <v>763</v>
      </c>
      <c r="F488" s="216" t="s">
        <v>764</v>
      </c>
      <c r="G488" s="217" t="s">
        <v>686</v>
      </c>
      <c r="H488" s="218">
        <v>2</v>
      </c>
      <c r="I488" s="219"/>
      <c r="J488" s="220">
        <f>ROUND(I488*H488,2)</f>
        <v>0</v>
      </c>
      <c r="K488" s="221"/>
      <c r="L488" s="45"/>
      <c r="M488" s="222" t="s">
        <v>1</v>
      </c>
      <c r="N488" s="223" t="s">
        <v>41</v>
      </c>
      <c r="O488" s="92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6" t="s">
        <v>260</v>
      </c>
      <c r="AT488" s="226" t="s">
        <v>182</v>
      </c>
      <c r="AU488" s="226" t="s">
        <v>85</v>
      </c>
      <c r="AY488" s="18" t="s">
        <v>180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8" t="s">
        <v>81</v>
      </c>
      <c r="BK488" s="227">
        <f>ROUND(I488*H488,2)</f>
        <v>0</v>
      </c>
      <c r="BL488" s="18" t="s">
        <v>260</v>
      </c>
      <c r="BM488" s="226" t="s">
        <v>765</v>
      </c>
    </row>
    <row r="489" s="2" customFormat="1" ht="33" customHeight="1">
      <c r="A489" s="39"/>
      <c r="B489" s="40"/>
      <c r="C489" s="214" t="s">
        <v>766</v>
      </c>
      <c r="D489" s="214" t="s">
        <v>182</v>
      </c>
      <c r="E489" s="215" t="s">
        <v>767</v>
      </c>
      <c r="F489" s="216" t="s">
        <v>768</v>
      </c>
      <c r="G489" s="217" t="s">
        <v>686</v>
      </c>
      <c r="H489" s="218">
        <v>1</v>
      </c>
      <c r="I489" s="219"/>
      <c r="J489" s="220">
        <f>ROUND(I489*H489,2)</f>
        <v>0</v>
      </c>
      <c r="K489" s="221"/>
      <c r="L489" s="45"/>
      <c r="M489" s="222" t="s">
        <v>1</v>
      </c>
      <c r="N489" s="223" t="s">
        <v>41</v>
      </c>
      <c r="O489" s="92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6" t="s">
        <v>260</v>
      </c>
      <c r="AT489" s="226" t="s">
        <v>182</v>
      </c>
      <c r="AU489" s="226" t="s">
        <v>85</v>
      </c>
      <c r="AY489" s="18" t="s">
        <v>180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18" t="s">
        <v>81</v>
      </c>
      <c r="BK489" s="227">
        <f>ROUND(I489*H489,2)</f>
        <v>0</v>
      </c>
      <c r="BL489" s="18" t="s">
        <v>260</v>
      </c>
      <c r="BM489" s="226" t="s">
        <v>769</v>
      </c>
    </row>
    <row r="490" s="2" customFormat="1" ht="33" customHeight="1">
      <c r="A490" s="39"/>
      <c r="B490" s="40"/>
      <c r="C490" s="214" t="s">
        <v>770</v>
      </c>
      <c r="D490" s="214" t="s">
        <v>182</v>
      </c>
      <c r="E490" s="215" t="s">
        <v>771</v>
      </c>
      <c r="F490" s="216" t="s">
        <v>772</v>
      </c>
      <c r="G490" s="217" t="s">
        <v>686</v>
      </c>
      <c r="H490" s="218">
        <v>1</v>
      </c>
      <c r="I490" s="219"/>
      <c r="J490" s="220">
        <f>ROUND(I490*H490,2)</f>
        <v>0</v>
      </c>
      <c r="K490" s="221"/>
      <c r="L490" s="45"/>
      <c r="M490" s="222" t="s">
        <v>1</v>
      </c>
      <c r="N490" s="223" t="s">
        <v>41</v>
      </c>
      <c r="O490" s="92"/>
      <c r="P490" s="224">
        <f>O490*H490</f>
        <v>0</v>
      </c>
      <c r="Q490" s="224">
        <v>0</v>
      </c>
      <c r="R490" s="224">
        <f>Q490*H490</f>
        <v>0</v>
      </c>
      <c r="S490" s="224">
        <v>0</v>
      </c>
      <c r="T490" s="22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6" t="s">
        <v>260</v>
      </c>
      <c r="AT490" s="226" t="s">
        <v>182</v>
      </c>
      <c r="AU490" s="226" t="s">
        <v>85</v>
      </c>
      <c r="AY490" s="18" t="s">
        <v>180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8" t="s">
        <v>81</v>
      </c>
      <c r="BK490" s="227">
        <f>ROUND(I490*H490,2)</f>
        <v>0</v>
      </c>
      <c r="BL490" s="18" t="s">
        <v>260</v>
      </c>
      <c r="BM490" s="226" t="s">
        <v>773</v>
      </c>
    </row>
    <row r="491" s="2" customFormat="1" ht="33" customHeight="1">
      <c r="A491" s="39"/>
      <c r="B491" s="40"/>
      <c r="C491" s="214" t="s">
        <v>774</v>
      </c>
      <c r="D491" s="214" t="s">
        <v>182</v>
      </c>
      <c r="E491" s="215" t="s">
        <v>775</v>
      </c>
      <c r="F491" s="216" t="s">
        <v>776</v>
      </c>
      <c r="G491" s="217" t="s">
        <v>686</v>
      </c>
      <c r="H491" s="218">
        <v>1</v>
      </c>
      <c r="I491" s="219"/>
      <c r="J491" s="220">
        <f>ROUND(I491*H491,2)</f>
        <v>0</v>
      </c>
      <c r="K491" s="221"/>
      <c r="L491" s="45"/>
      <c r="M491" s="222" t="s">
        <v>1</v>
      </c>
      <c r="N491" s="223" t="s">
        <v>41</v>
      </c>
      <c r="O491" s="92"/>
      <c r="P491" s="224">
        <f>O491*H491</f>
        <v>0</v>
      </c>
      <c r="Q491" s="224">
        <v>0</v>
      </c>
      <c r="R491" s="224">
        <f>Q491*H491</f>
        <v>0</v>
      </c>
      <c r="S491" s="224">
        <v>0</v>
      </c>
      <c r="T491" s="22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6" t="s">
        <v>260</v>
      </c>
      <c r="AT491" s="226" t="s">
        <v>182</v>
      </c>
      <c r="AU491" s="226" t="s">
        <v>85</v>
      </c>
      <c r="AY491" s="18" t="s">
        <v>180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8" t="s">
        <v>81</v>
      </c>
      <c r="BK491" s="227">
        <f>ROUND(I491*H491,2)</f>
        <v>0</v>
      </c>
      <c r="BL491" s="18" t="s">
        <v>260</v>
      </c>
      <c r="BM491" s="226" t="s">
        <v>777</v>
      </c>
    </row>
    <row r="492" s="2" customFormat="1" ht="33" customHeight="1">
      <c r="A492" s="39"/>
      <c r="B492" s="40"/>
      <c r="C492" s="214" t="s">
        <v>778</v>
      </c>
      <c r="D492" s="214" t="s">
        <v>182</v>
      </c>
      <c r="E492" s="215" t="s">
        <v>779</v>
      </c>
      <c r="F492" s="216" t="s">
        <v>780</v>
      </c>
      <c r="G492" s="217" t="s">
        <v>686</v>
      </c>
      <c r="H492" s="218">
        <v>1</v>
      </c>
      <c r="I492" s="219"/>
      <c r="J492" s="220">
        <f>ROUND(I492*H492,2)</f>
        <v>0</v>
      </c>
      <c r="K492" s="221"/>
      <c r="L492" s="45"/>
      <c r="M492" s="222" t="s">
        <v>1</v>
      </c>
      <c r="N492" s="223" t="s">
        <v>41</v>
      </c>
      <c r="O492" s="92"/>
      <c r="P492" s="224">
        <f>O492*H492</f>
        <v>0</v>
      </c>
      <c r="Q492" s="224">
        <v>0</v>
      </c>
      <c r="R492" s="224">
        <f>Q492*H492</f>
        <v>0</v>
      </c>
      <c r="S492" s="224">
        <v>0</v>
      </c>
      <c r="T492" s="22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6" t="s">
        <v>260</v>
      </c>
      <c r="AT492" s="226" t="s">
        <v>182</v>
      </c>
      <c r="AU492" s="226" t="s">
        <v>85</v>
      </c>
      <c r="AY492" s="18" t="s">
        <v>180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18" t="s">
        <v>81</v>
      </c>
      <c r="BK492" s="227">
        <f>ROUND(I492*H492,2)</f>
        <v>0</v>
      </c>
      <c r="BL492" s="18" t="s">
        <v>260</v>
      </c>
      <c r="BM492" s="226" t="s">
        <v>781</v>
      </c>
    </row>
    <row r="493" s="2" customFormat="1" ht="24.15" customHeight="1">
      <c r="A493" s="39"/>
      <c r="B493" s="40"/>
      <c r="C493" s="214" t="s">
        <v>782</v>
      </c>
      <c r="D493" s="214" t="s">
        <v>182</v>
      </c>
      <c r="E493" s="215" t="s">
        <v>783</v>
      </c>
      <c r="F493" s="216" t="s">
        <v>784</v>
      </c>
      <c r="G493" s="217" t="s">
        <v>686</v>
      </c>
      <c r="H493" s="218">
        <v>1</v>
      </c>
      <c r="I493" s="219"/>
      <c r="J493" s="220">
        <f>ROUND(I493*H493,2)</f>
        <v>0</v>
      </c>
      <c r="K493" s="221"/>
      <c r="L493" s="45"/>
      <c r="M493" s="222" t="s">
        <v>1</v>
      </c>
      <c r="N493" s="223" t="s">
        <v>41</v>
      </c>
      <c r="O493" s="92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6" t="s">
        <v>260</v>
      </c>
      <c r="AT493" s="226" t="s">
        <v>182</v>
      </c>
      <c r="AU493" s="226" t="s">
        <v>85</v>
      </c>
      <c r="AY493" s="18" t="s">
        <v>180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8" t="s">
        <v>81</v>
      </c>
      <c r="BK493" s="227">
        <f>ROUND(I493*H493,2)</f>
        <v>0</v>
      </c>
      <c r="BL493" s="18" t="s">
        <v>260</v>
      </c>
      <c r="BM493" s="226" t="s">
        <v>785</v>
      </c>
    </row>
    <row r="494" s="2" customFormat="1" ht="16.5" customHeight="1">
      <c r="A494" s="39"/>
      <c r="B494" s="40"/>
      <c r="C494" s="214" t="s">
        <v>786</v>
      </c>
      <c r="D494" s="214" t="s">
        <v>182</v>
      </c>
      <c r="E494" s="215" t="s">
        <v>787</v>
      </c>
      <c r="F494" s="216" t="s">
        <v>788</v>
      </c>
      <c r="G494" s="217" t="s">
        <v>185</v>
      </c>
      <c r="H494" s="218">
        <v>4.3170000000000002</v>
      </c>
      <c r="I494" s="219"/>
      <c r="J494" s="220">
        <f>ROUND(I494*H494,2)</f>
        <v>0</v>
      </c>
      <c r="K494" s="221"/>
      <c r="L494" s="45"/>
      <c r="M494" s="222" t="s">
        <v>1</v>
      </c>
      <c r="N494" s="223" t="s">
        <v>41</v>
      </c>
      <c r="O494" s="92"/>
      <c r="P494" s="224">
        <f>O494*H494</f>
        <v>0</v>
      </c>
      <c r="Q494" s="224">
        <v>0</v>
      </c>
      <c r="R494" s="224">
        <f>Q494*H494</f>
        <v>0</v>
      </c>
      <c r="S494" s="224">
        <v>0</v>
      </c>
      <c r="T494" s="22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6" t="s">
        <v>260</v>
      </c>
      <c r="AT494" s="226" t="s">
        <v>182</v>
      </c>
      <c r="AU494" s="226" t="s">
        <v>85</v>
      </c>
      <c r="AY494" s="18" t="s">
        <v>180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8" t="s">
        <v>81</v>
      </c>
      <c r="BK494" s="227">
        <f>ROUND(I494*H494,2)</f>
        <v>0</v>
      </c>
      <c r="BL494" s="18" t="s">
        <v>260</v>
      </c>
      <c r="BM494" s="226" t="s">
        <v>789</v>
      </c>
    </row>
    <row r="495" s="15" customFormat="1">
      <c r="A495" s="15"/>
      <c r="B495" s="251"/>
      <c r="C495" s="252"/>
      <c r="D495" s="230" t="s">
        <v>188</v>
      </c>
      <c r="E495" s="253" t="s">
        <v>1</v>
      </c>
      <c r="F495" s="254" t="s">
        <v>790</v>
      </c>
      <c r="G495" s="252"/>
      <c r="H495" s="253" t="s">
        <v>1</v>
      </c>
      <c r="I495" s="255"/>
      <c r="J495" s="252"/>
      <c r="K495" s="252"/>
      <c r="L495" s="256"/>
      <c r="M495" s="257"/>
      <c r="N495" s="258"/>
      <c r="O495" s="258"/>
      <c r="P495" s="258"/>
      <c r="Q495" s="258"/>
      <c r="R495" s="258"/>
      <c r="S495" s="258"/>
      <c r="T495" s="259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0" t="s">
        <v>188</v>
      </c>
      <c r="AU495" s="260" t="s">
        <v>85</v>
      </c>
      <c r="AV495" s="15" t="s">
        <v>81</v>
      </c>
      <c r="AW495" s="15" t="s">
        <v>32</v>
      </c>
      <c r="AX495" s="15" t="s">
        <v>76</v>
      </c>
      <c r="AY495" s="260" t="s">
        <v>180</v>
      </c>
    </row>
    <row r="496" s="13" customFormat="1">
      <c r="A496" s="13"/>
      <c r="B496" s="228"/>
      <c r="C496" s="229"/>
      <c r="D496" s="230" t="s">
        <v>188</v>
      </c>
      <c r="E496" s="231" t="s">
        <v>1</v>
      </c>
      <c r="F496" s="232" t="s">
        <v>620</v>
      </c>
      <c r="G496" s="229"/>
      <c r="H496" s="233">
        <v>4.3170000000000002</v>
      </c>
      <c r="I496" s="234"/>
      <c r="J496" s="229"/>
      <c r="K496" s="229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188</v>
      </c>
      <c r="AU496" s="239" t="s">
        <v>85</v>
      </c>
      <c r="AV496" s="13" t="s">
        <v>85</v>
      </c>
      <c r="AW496" s="13" t="s">
        <v>32</v>
      </c>
      <c r="AX496" s="13" t="s">
        <v>81</v>
      </c>
      <c r="AY496" s="239" t="s">
        <v>180</v>
      </c>
    </row>
    <row r="497" s="2" customFormat="1" ht="16.5" customHeight="1">
      <c r="A497" s="39"/>
      <c r="B497" s="40"/>
      <c r="C497" s="261" t="s">
        <v>791</v>
      </c>
      <c r="D497" s="261" t="s">
        <v>244</v>
      </c>
      <c r="E497" s="262" t="s">
        <v>792</v>
      </c>
      <c r="F497" s="263" t="s">
        <v>793</v>
      </c>
      <c r="G497" s="264" t="s">
        <v>185</v>
      </c>
      <c r="H497" s="265">
        <v>2.5910000000000002</v>
      </c>
      <c r="I497" s="266"/>
      <c r="J497" s="267">
        <f>ROUND(I497*H497,2)</f>
        <v>0</v>
      </c>
      <c r="K497" s="268"/>
      <c r="L497" s="269"/>
      <c r="M497" s="270" t="s">
        <v>1</v>
      </c>
      <c r="N497" s="271" t="s">
        <v>41</v>
      </c>
      <c r="O497" s="92"/>
      <c r="P497" s="224">
        <f>O497*H497</f>
        <v>0</v>
      </c>
      <c r="Q497" s="224">
        <v>0.0094999999999999998</v>
      </c>
      <c r="R497" s="224">
        <f>Q497*H497</f>
        <v>0.024614500000000001</v>
      </c>
      <c r="S497" s="224">
        <v>0</v>
      </c>
      <c r="T497" s="22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6" t="s">
        <v>358</v>
      </c>
      <c r="AT497" s="226" t="s">
        <v>244</v>
      </c>
      <c r="AU497" s="226" t="s">
        <v>85</v>
      </c>
      <c r="AY497" s="18" t="s">
        <v>180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8" t="s">
        <v>81</v>
      </c>
      <c r="BK497" s="227">
        <f>ROUND(I497*H497,2)</f>
        <v>0</v>
      </c>
      <c r="BL497" s="18" t="s">
        <v>260</v>
      </c>
      <c r="BM497" s="226" t="s">
        <v>794</v>
      </c>
    </row>
    <row r="498" s="15" customFormat="1">
      <c r="A498" s="15"/>
      <c r="B498" s="251"/>
      <c r="C498" s="252"/>
      <c r="D498" s="230" t="s">
        <v>188</v>
      </c>
      <c r="E498" s="253" t="s">
        <v>1</v>
      </c>
      <c r="F498" s="254" t="s">
        <v>795</v>
      </c>
      <c r="G498" s="252"/>
      <c r="H498" s="253" t="s">
        <v>1</v>
      </c>
      <c r="I498" s="255"/>
      <c r="J498" s="252"/>
      <c r="K498" s="252"/>
      <c r="L498" s="256"/>
      <c r="M498" s="257"/>
      <c r="N498" s="258"/>
      <c r="O498" s="258"/>
      <c r="P498" s="258"/>
      <c r="Q498" s="258"/>
      <c r="R498" s="258"/>
      <c r="S498" s="258"/>
      <c r="T498" s="259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0" t="s">
        <v>188</v>
      </c>
      <c r="AU498" s="260" t="s">
        <v>85</v>
      </c>
      <c r="AV498" s="15" t="s">
        <v>81</v>
      </c>
      <c r="AW498" s="15" t="s">
        <v>32</v>
      </c>
      <c r="AX498" s="15" t="s">
        <v>76</v>
      </c>
      <c r="AY498" s="260" t="s">
        <v>180</v>
      </c>
    </row>
    <row r="499" s="13" customFormat="1">
      <c r="A499" s="13"/>
      <c r="B499" s="228"/>
      <c r="C499" s="229"/>
      <c r="D499" s="230" t="s">
        <v>188</v>
      </c>
      <c r="E499" s="231" t="s">
        <v>1</v>
      </c>
      <c r="F499" s="232" t="s">
        <v>796</v>
      </c>
      <c r="G499" s="229"/>
      <c r="H499" s="233">
        <v>2.1589999999999998</v>
      </c>
      <c r="I499" s="234"/>
      <c r="J499" s="229"/>
      <c r="K499" s="229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188</v>
      </c>
      <c r="AU499" s="239" t="s">
        <v>85</v>
      </c>
      <c r="AV499" s="13" t="s">
        <v>85</v>
      </c>
      <c r="AW499" s="13" t="s">
        <v>32</v>
      </c>
      <c r="AX499" s="13" t="s">
        <v>81</v>
      </c>
      <c r="AY499" s="239" t="s">
        <v>180</v>
      </c>
    </row>
    <row r="500" s="13" customFormat="1">
      <c r="A500" s="13"/>
      <c r="B500" s="228"/>
      <c r="C500" s="229"/>
      <c r="D500" s="230" t="s">
        <v>188</v>
      </c>
      <c r="E500" s="229"/>
      <c r="F500" s="232" t="s">
        <v>797</v>
      </c>
      <c r="G500" s="229"/>
      <c r="H500" s="233">
        <v>2.5910000000000002</v>
      </c>
      <c r="I500" s="234"/>
      <c r="J500" s="229"/>
      <c r="K500" s="229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188</v>
      </c>
      <c r="AU500" s="239" t="s">
        <v>85</v>
      </c>
      <c r="AV500" s="13" t="s">
        <v>85</v>
      </c>
      <c r="AW500" s="13" t="s">
        <v>4</v>
      </c>
      <c r="AX500" s="13" t="s">
        <v>81</v>
      </c>
      <c r="AY500" s="239" t="s">
        <v>180</v>
      </c>
    </row>
    <row r="501" s="2" customFormat="1" ht="24.15" customHeight="1">
      <c r="A501" s="39"/>
      <c r="B501" s="40"/>
      <c r="C501" s="214" t="s">
        <v>798</v>
      </c>
      <c r="D501" s="214" t="s">
        <v>182</v>
      </c>
      <c r="E501" s="215" t="s">
        <v>799</v>
      </c>
      <c r="F501" s="216" t="s">
        <v>800</v>
      </c>
      <c r="G501" s="217" t="s">
        <v>185</v>
      </c>
      <c r="H501" s="218">
        <v>2.0129999999999999</v>
      </c>
      <c r="I501" s="219"/>
      <c r="J501" s="220">
        <f>ROUND(I501*H501,2)</f>
        <v>0</v>
      </c>
      <c r="K501" s="221"/>
      <c r="L501" s="45"/>
      <c r="M501" s="222" t="s">
        <v>1</v>
      </c>
      <c r="N501" s="223" t="s">
        <v>41</v>
      </c>
      <c r="O501" s="92"/>
      <c r="P501" s="224">
        <f>O501*H501</f>
        <v>0</v>
      </c>
      <c r="Q501" s="224">
        <v>0</v>
      </c>
      <c r="R501" s="224">
        <f>Q501*H501</f>
        <v>0</v>
      </c>
      <c r="S501" s="224">
        <v>0.0080000000000000002</v>
      </c>
      <c r="T501" s="225">
        <f>S501*H501</f>
        <v>0.016104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6" t="s">
        <v>260</v>
      </c>
      <c r="AT501" s="226" t="s">
        <v>182</v>
      </c>
      <c r="AU501" s="226" t="s">
        <v>85</v>
      </c>
      <c r="AY501" s="18" t="s">
        <v>180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18" t="s">
        <v>81</v>
      </c>
      <c r="BK501" s="227">
        <f>ROUND(I501*H501,2)</f>
        <v>0</v>
      </c>
      <c r="BL501" s="18" t="s">
        <v>260</v>
      </c>
      <c r="BM501" s="226" t="s">
        <v>801</v>
      </c>
    </row>
    <row r="502" s="15" customFormat="1">
      <c r="A502" s="15"/>
      <c r="B502" s="251"/>
      <c r="C502" s="252"/>
      <c r="D502" s="230" t="s">
        <v>188</v>
      </c>
      <c r="E502" s="253" t="s">
        <v>1</v>
      </c>
      <c r="F502" s="254" t="s">
        <v>292</v>
      </c>
      <c r="G502" s="252"/>
      <c r="H502" s="253" t="s">
        <v>1</v>
      </c>
      <c r="I502" s="255"/>
      <c r="J502" s="252"/>
      <c r="K502" s="252"/>
      <c r="L502" s="256"/>
      <c r="M502" s="257"/>
      <c r="N502" s="258"/>
      <c r="O502" s="258"/>
      <c r="P502" s="258"/>
      <c r="Q502" s="258"/>
      <c r="R502" s="258"/>
      <c r="S502" s="258"/>
      <c r="T502" s="259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0" t="s">
        <v>188</v>
      </c>
      <c r="AU502" s="260" t="s">
        <v>85</v>
      </c>
      <c r="AV502" s="15" t="s">
        <v>81</v>
      </c>
      <c r="AW502" s="15" t="s">
        <v>32</v>
      </c>
      <c r="AX502" s="15" t="s">
        <v>76</v>
      </c>
      <c r="AY502" s="260" t="s">
        <v>180</v>
      </c>
    </row>
    <row r="503" s="13" customFormat="1">
      <c r="A503" s="13"/>
      <c r="B503" s="228"/>
      <c r="C503" s="229"/>
      <c r="D503" s="230" t="s">
        <v>188</v>
      </c>
      <c r="E503" s="231" t="s">
        <v>1</v>
      </c>
      <c r="F503" s="232" t="s">
        <v>802</v>
      </c>
      <c r="G503" s="229"/>
      <c r="H503" s="233">
        <v>1.1970000000000001</v>
      </c>
      <c r="I503" s="234"/>
      <c r="J503" s="229"/>
      <c r="K503" s="229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188</v>
      </c>
      <c r="AU503" s="239" t="s">
        <v>85</v>
      </c>
      <c r="AV503" s="13" t="s">
        <v>85</v>
      </c>
      <c r="AW503" s="13" t="s">
        <v>32</v>
      </c>
      <c r="AX503" s="13" t="s">
        <v>76</v>
      </c>
      <c r="AY503" s="239" t="s">
        <v>180</v>
      </c>
    </row>
    <row r="504" s="15" customFormat="1">
      <c r="A504" s="15"/>
      <c r="B504" s="251"/>
      <c r="C504" s="252"/>
      <c r="D504" s="230" t="s">
        <v>188</v>
      </c>
      <c r="E504" s="253" t="s">
        <v>1</v>
      </c>
      <c r="F504" s="254" t="s">
        <v>293</v>
      </c>
      <c r="G504" s="252"/>
      <c r="H504" s="253" t="s">
        <v>1</v>
      </c>
      <c r="I504" s="255"/>
      <c r="J504" s="252"/>
      <c r="K504" s="252"/>
      <c r="L504" s="256"/>
      <c r="M504" s="257"/>
      <c r="N504" s="258"/>
      <c r="O504" s="258"/>
      <c r="P504" s="258"/>
      <c r="Q504" s="258"/>
      <c r="R504" s="258"/>
      <c r="S504" s="258"/>
      <c r="T504" s="259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0" t="s">
        <v>188</v>
      </c>
      <c r="AU504" s="260" t="s">
        <v>85</v>
      </c>
      <c r="AV504" s="15" t="s">
        <v>81</v>
      </c>
      <c r="AW504" s="15" t="s">
        <v>32</v>
      </c>
      <c r="AX504" s="15" t="s">
        <v>76</v>
      </c>
      <c r="AY504" s="260" t="s">
        <v>180</v>
      </c>
    </row>
    <row r="505" s="13" customFormat="1">
      <c r="A505" s="13"/>
      <c r="B505" s="228"/>
      <c r="C505" s="229"/>
      <c r="D505" s="230" t="s">
        <v>188</v>
      </c>
      <c r="E505" s="231" t="s">
        <v>1</v>
      </c>
      <c r="F505" s="232" t="s">
        <v>803</v>
      </c>
      <c r="G505" s="229"/>
      <c r="H505" s="233">
        <v>0.81599999999999995</v>
      </c>
      <c r="I505" s="234"/>
      <c r="J505" s="229"/>
      <c r="K505" s="229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188</v>
      </c>
      <c r="AU505" s="239" t="s">
        <v>85</v>
      </c>
      <c r="AV505" s="13" t="s">
        <v>85</v>
      </c>
      <c r="AW505" s="13" t="s">
        <v>32</v>
      </c>
      <c r="AX505" s="13" t="s">
        <v>76</v>
      </c>
      <c r="AY505" s="239" t="s">
        <v>180</v>
      </c>
    </row>
    <row r="506" s="14" customFormat="1">
      <c r="A506" s="14"/>
      <c r="B506" s="240"/>
      <c r="C506" s="241"/>
      <c r="D506" s="230" t="s">
        <v>188</v>
      </c>
      <c r="E506" s="242" t="s">
        <v>1</v>
      </c>
      <c r="F506" s="243" t="s">
        <v>192</v>
      </c>
      <c r="G506" s="241"/>
      <c r="H506" s="244">
        <v>2.0129999999999999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188</v>
      </c>
      <c r="AU506" s="250" t="s">
        <v>85</v>
      </c>
      <c r="AV506" s="14" t="s">
        <v>186</v>
      </c>
      <c r="AW506" s="14" t="s">
        <v>32</v>
      </c>
      <c r="AX506" s="14" t="s">
        <v>81</v>
      </c>
      <c r="AY506" s="250" t="s">
        <v>180</v>
      </c>
    </row>
    <row r="507" s="2" customFormat="1" ht="16.5" customHeight="1">
      <c r="A507" s="39"/>
      <c r="B507" s="40"/>
      <c r="C507" s="214" t="s">
        <v>804</v>
      </c>
      <c r="D507" s="214" t="s">
        <v>182</v>
      </c>
      <c r="E507" s="215" t="s">
        <v>805</v>
      </c>
      <c r="F507" s="216" t="s">
        <v>806</v>
      </c>
      <c r="G507" s="217" t="s">
        <v>185</v>
      </c>
      <c r="H507" s="218">
        <v>46.171999999999997</v>
      </c>
      <c r="I507" s="219"/>
      <c r="J507" s="220">
        <f>ROUND(I507*H507,2)</f>
        <v>0</v>
      </c>
      <c r="K507" s="221"/>
      <c r="L507" s="45"/>
      <c r="M507" s="222" t="s">
        <v>1</v>
      </c>
      <c r="N507" s="223" t="s">
        <v>41</v>
      </c>
      <c r="O507" s="92"/>
      <c r="P507" s="224">
        <f>O507*H507</f>
        <v>0</v>
      </c>
      <c r="Q507" s="224">
        <v>0</v>
      </c>
      <c r="R507" s="224">
        <f>Q507*H507</f>
        <v>0</v>
      </c>
      <c r="S507" s="224">
        <v>0.0080000000000000002</v>
      </c>
      <c r="T507" s="225">
        <f>S507*H507</f>
        <v>0.36937599999999998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6" t="s">
        <v>260</v>
      </c>
      <c r="AT507" s="226" t="s">
        <v>182</v>
      </c>
      <c r="AU507" s="226" t="s">
        <v>85</v>
      </c>
      <c r="AY507" s="18" t="s">
        <v>180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18" t="s">
        <v>81</v>
      </c>
      <c r="BK507" s="227">
        <f>ROUND(I507*H507,2)</f>
        <v>0</v>
      </c>
      <c r="BL507" s="18" t="s">
        <v>260</v>
      </c>
      <c r="BM507" s="226" t="s">
        <v>807</v>
      </c>
    </row>
    <row r="508" s="15" customFormat="1">
      <c r="A508" s="15"/>
      <c r="B508" s="251"/>
      <c r="C508" s="252"/>
      <c r="D508" s="230" t="s">
        <v>188</v>
      </c>
      <c r="E508" s="253" t="s">
        <v>1</v>
      </c>
      <c r="F508" s="254" t="s">
        <v>808</v>
      </c>
      <c r="G508" s="252"/>
      <c r="H508" s="253" t="s">
        <v>1</v>
      </c>
      <c r="I508" s="255"/>
      <c r="J508" s="252"/>
      <c r="K508" s="252"/>
      <c r="L508" s="256"/>
      <c r="M508" s="257"/>
      <c r="N508" s="258"/>
      <c r="O508" s="258"/>
      <c r="P508" s="258"/>
      <c r="Q508" s="258"/>
      <c r="R508" s="258"/>
      <c r="S508" s="258"/>
      <c r="T508" s="25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0" t="s">
        <v>188</v>
      </c>
      <c r="AU508" s="260" t="s">
        <v>85</v>
      </c>
      <c r="AV508" s="15" t="s">
        <v>81</v>
      </c>
      <c r="AW508" s="15" t="s">
        <v>32</v>
      </c>
      <c r="AX508" s="15" t="s">
        <v>76</v>
      </c>
      <c r="AY508" s="260" t="s">
        <v>180</v>
      </c>
    </row>
    <row r="509" s="13" customFormat="1">
      <c r="A509" s="13"/>
      <c r="B509" s="228"/>
      <c r="C509" s="229"/>
      <c r="D509" s="230" t="s">
        <v>188</v>
      </c>
      <c r="E509" s="231" t="s">
        <v>1</v>
      </c>
      <c r="F509" s="232" t="s">
        <v>809</v>
      </c>
      <c r="G509" s="229"/>
      <c r="H509" s="233">
        <v>46.171999999999997</v>
      </c>
      <c r="I509" s="234"/>
      <c r="J509" s="229"/>
      <c r="K509" s="229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188</v>
      </c>
      <c r="AU509" s="239" t="s">
        <v>85</v>
      </c>
      <c r="AV509" s="13" t="s">
        <v>85</v>
      </c>
      <c r="AW509" s="13" t="s">
        <v>32</v>
      </c>
      <c r="AX509" s="13" t="s">
        <v>81</v>
      </c>
      <c r="AY509" s="239" t="s">
        <v>180</v>
      </c>
    </row>
    <row r="510" s="2" customFormat="1" ht="24.15" customHeight="1">
      <c r="A510" s="39"/>
      <c r="B510" s="40"/>
      <c r="C510" s="214" t="s">
        <v>810</v>
      </c>
      <c r="D510" s="214" t="s">
        <v>182</v>
      </c>
      <c r="E510" s="215" t="s">
        <v>811</v>
      </c>
      <c r="F510" s="216" t="s">
        <v>812</v>
      </c>
      <c r="G510" s="217" t="s">
        <v>590</v>
      </c>
      <c r="H510" s="283"/>
      <c r="I510" s="219"/>
      <c r="J510" s="220">
        <f>ROUND(I510*H510,2)</f>
        <v>0</v>
      </c>
      <c r="K510" s="221"/>
      <c r="L510" s="45"/>
      <c r="M510" s="222" t="s">
        <v>1</v>
      </c>
      <c r="N510" s="223" t="s">
        <v>41</v>
      </c>
      <c r="O510" s="92"/>
      <c r="P510" s="224">
        <f>O510*H510</f>
        <v>0</v>
      </c>
      <c r="Q510" s="224">
        <v>0</v>
      </c>
      <c r="R510" s="224">
        <f>Q510*H510</f>
        <v>0</v>
      </c>
      <c r="S510" s="224">
        <v>0</v>
      </c>
      <c r="T510" s="22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6" t="s">
        <v>260</v>
      </c>
      <c r="AT510" s="226" t="s">
        <v>182</v>
      </c>
      <c r="AU510" s="226" t="s">
        <v>85</v>
      </c>
      <c r="AY510" s="18" t="s">
        <v>180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18" t="s">
        <v>81</v>
      </c>
      <c r="BK510" s="227">
        <f>ROUND(I510*H510,2)</f>
        <v>0</v>
      </c>
      <c r="BL510" s="18" t="s">
        <v>260</v>
      </c>
      <c r="BM510" s="226" t="s">
        <v>813</v>
      </c>
    </row>
    <row r="511" s="12" customFormat="1" ht="22.8" customHeight="1">
      <c r="A511" s="12"/>
      <c r="B511" s="198"/>
      <c r="C511" s="199"/>
      <c r="D511" s="200" t="s">
        <v>75</v>
      </c>
      <c r="E511" s="212" t="s">
        <v>814</v>
      </c>
      <c r="F511" s="212" t="s">
        <v>815</v>
      </c>
      <c r="G511" s="199"/>
      <c r="H511" s="199"/>
      <c r="I511" s="202"/>
      <c r="J511" s="213">
        <f>BK511</f>
        <v>0</v>
      </c>
      <c r="K511" s="199"/>
      <c r="L511" s="204"/>
      <c r="M511" s="205"/>
      <c r="N511" s="206"/>
      <c r="O511" s="206"/>
      <c r="P511" s="207">
        <f>SUM(P512:P522)</f>
        <v>0</v>
      </c>
      <c r="Q511" s="206"/>
      <c r="R511" s="207">
        <f>SUM(R512:R522)</f>
        <v>0</v>
      </c>
      <c r="S511" s="206"/>
      <c r="T511" s="208">
        <f>SUM(T512:T522)</f>
        <v>0.040000000000000001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9" t="s">
        <v>85</v>
      </c>
      <c r="AT511" s="210" t="s">
        <v>75</v>
      </c>
      <c r="AU511" s="210" t="s">
        <v>81</v>
      </c>
      <c r="AY511" s="209" t="s">
        <v>180</v>
      </c>
      <c r="BK511" s="211">
        <f>SUM(BK512:BK522)</f>
        <v>0</v>
      </c>
    </row>
    <row r="512" s="2" customFormat="1" ht="16.5" customHeight="1">
      <c r="A512" s="39"/>
      <c r="B512" s="40"/>
      <c r="C512" s="214" t="s">
        <v>816</v>
      </c>
      <c r="D512" s="214" t="s">
        <v>182</v>
      </c>
      <c r="E512" s="215" t="s">
        <v>817</v>
      </c>
      <c r="F512" s="216" t="s">
        <v>818</v>
      </c>
      <c r="G512" s="217" t="s">
        <v>686</v>
      </c>
      <c r="H512" s="218">
        <v>1</v>
      </c>
      <c r="I512" s="219"/>
      <c r="J512" s="220">
        <f>ROUND(I512*H512,2)</f>
        <v>0</v>
      </c>
      <c r="K512" s="221"/>
      <c r="L512" s="45"/>
      <c r="M512" s="222" t="s">
        <v>1</v>
      </c>
      <c r="N512" s="223" t="s">
        <v>41</v>
      </c>
      <c r="O512" s="92"/>
      <c r="P512" s="224">
        <f>O512*H512</f>
        <v>0</v>
      </c>
      <c r="Q512" s="224">
        <v>0</v>
      </c>
      <c r="R512" s="224">
        <f>Q512*H512</f>
        <v>0</v>
      </c>
      <c r="S512" s="224">
        <v>0.02</v>
      </c>
      <c r="T512" s="225">
        <f>S512*H512</f>
        <v>0.02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6" t="s">
        <v>260</v>
      </c>
      <c r="AT512" s="226" t="s">
        <v>182</v>
      </c>
      <c r="AU512" s="226" t="s">
        <v>85</v>
      </c>
      <c r="AY512" s="18" t="s">
        <v>180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8" t="s">
        <v>81</v>
      </c>
      <c r="BK512" s="227">
        <f>ROUND(I512*H512,2)</f>
        <v>0</v>
      </c>
      <c r="BL512" s="18" t="s">
        <v>260</v>
      </c>
      <c r="BM512" s="226" t="s">
        <v>819</v>
      </c>
    </row>
    <row r="513" s="15" customFormat="1">
      <c r="A513" s="15"/>
      <c r="B513" s="251"/>
      <c r="C513" s="252"/>
      <c r="D513" s="230" t="s">
        <v>188</v>
      </c>
      <c r="E513" s="253" t="s">
        <v>1</v>
      </c>
      <c r="F513" s="254" t="s">
        <v>820</v>
      </c>
      <c r="G513" s="252"/>
      <c r="H513" s="253" t="s">
        <v>1</v>
      </c>
      <c r="I513" s="255"/>
      <c r="J513" s="252"/>
      <c r="K513" s="252"/>
      <c r="L513" s="256"/>
      <c r="M513" s="257"/>
      <c r="N513" s="258"/>
      <c r="O513" s="258"/>
      <c r="P513" s="258"/>
      <c r="Q513" s="258"/>
      <c r="R513" s="258"/>
      <c r="S513" s="258"/>
      <c r="T513" s="259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0" t="s">
        <v>188</v>
      </c>
      <c r="AU513" s="260" t="s">
        <v>85</v>
      </c>
      <c r="AV513" s="15" t="s">
        <v>81</v>
      </c>
      <c r="AW513" s="15" t="s">
        <v>32</v>
      </c>
      <c r="AX513" s="15" t="s">
        <v>76</v>
      </c>
      <c r="AY513" s="260" t="s">
        <v>180</v>
      </c>
    </row>
    <row r="514" s="13" customFormat="1">
      <c r="A514" s="13"/>
      <c r="B514" s="228"/>
      <c r="C514" s="229"/>
      <c r="D514" s="230" t="s">
        <v>188</v>
      </c>
      <c r="E514" s="231" t="s">
        <v>1</v>
      </c>
      <c r="F514" s="232" t="s">
        <v>81</v>
      </c>
      <c r="G514" s="229"/>
      <c r="H514" s="233">
        <v>1</v>
      </c>
      <c r="I514" s="234"/>
      <c r="J514" s="229"/>
      <c r="K514" s="229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188</v>
      </c>
      <c r="AU514" s="239" t="s">
        <v>85</v>
      </c>
      <c r="AV514" s="13" t="s">
        <v>85</v>
      </c>
      <c r="AW514" s="13" t="s">
        <v>32</v>
      </c>
      <c r="AX514" s="13" t="s">
        <v>81</v>
      </c>
      <c r="AY514" s="239" t="s">
        <v>180</v>
      </c>
    </row>
    <row r="515" s="2" customFormat="1" ht="16.5" customHeight="1">
      <c r="A515" s="39"/>
      <c r="B515" s="40"/>
      <c r="C515" s="214" t="s">
        <v>821</v>
      </c>
      <c r="D515" s="214" t="s">
        <v>182</v>
      </c>
      <c r="E515" s="215" t="s">
        <v>822</v>
      </c>
      <c r="F515" s="216" t="s">
        <v>823</v>
      </c>
      <c r="G515" s="217" t="s">
        <v>686</v>
      </c>
      <c r="H515" s="218">
        <v>1</v>
      </c>
      <c r="I515" s="219"/>
      <c r="J515" s="220">
        <f>ROUND(I515*H515,2)</f>
        <v>0</v>
      </c>
      <c r="K515" s="221"/>
      <c r="L515" s="45"/>
      <c r="M515" s="222" t="s">
        <v>1</v>
      </c>
      <c r="N515" s="223" t="s">
        <v>41</v>
      </c>
      <c r="O515" s="92"/>
      <c r="P515" s="224">
        <f>O515*H515</f>
        <v>0</v>
      </c>
      <c r="Q515" s="224">
        <v>0</v>
      </c>
      <c r="R515" s="224">
        <f>Q515*H515</f>
        <v>0</v>
      </c>
      <c r="S515" s="224">
        <v>0.02</v>
      </c>
      <c r="T515" s="225">
        <f>S515*H515</f>
        <v>0.02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6" t="s">
        <v>260</v>
      </c>
      <c r="AT515" s="226" t="s">
        <v>182</v>
      </c>
      <c r="AU515" s="226" t="s">
        <v>85</v>
      </c>
      <c r="AY515" s="18" t="s">
        <v>180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18" t="s">
        <v>81</v>
      </c>
      <c r="BK515" s="227">
        <f>ROUND(I515*H515,2)</f>
        <v>0</v>
      </c>
      <c r="BL515" s="18" t="s">
        <v>260</v>
      </c>
      <c r="BM515" s="226" t="s">
        <v>824</v>
      </c>
    </row>
    <row r="516" s="15" customFormat="1">
      <c r="A516" s="15"/>
      <c r="B516" s="251"/>
      <c r="C516" s="252"/>
      <c r="D516" s="230" t="s">
        <v>188</v>
      </c>
      <c r="E516" s="253" t="s">
        <v>1</v>
      </c>
      <c r="F516" s="254" t="s">
        <v>825</v>
      </c>
      <c r="G516" s="252"/>
      <c r="H516" s="253" t="s">
        <v>1</v>
      </c>
      <c r="I516" s="255"/>
      <c r="J516" s="252"/>
      <c r="K516" s="252"/>
      <c r="L516" s="256"/>
      <c r="M516" s="257"/>
      <c r="N516" s="258"/>
      <c r="O516" s="258"/>
      <c r="P516" s="258"/>
      <c r="Q516" s="258"/>
      <c r="R516" s="258"/>
      <c r="S516" s="258"/>
      <c r="T516" s="259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0" t="s">
        <v>188</v>
      </c>
      <c r="AU516" s="260" t="s">
        <v>85</v>
      </c>
      <c r="AV516" s="15" t="s">
        <v>81</v>
      </c>
      <c r="AW516" s="15" t="s">
        <v>32</v>
      </c>
      <c r="AX516" s="15" t="s">
        <v>76</v>
      </c>
      <c r="AY516" s="260" t="s">
        <v>180</v>
      </c>
    </row>
    <row r="517" s="13" customFormat="1">
      <c r="A517" s="13"/>
      <c r="B517" s="228"/>
      <c r="C517" s="229"/>
      <c r="D517" s="230" t="s">
        <v>188</v>
      </c>
      <c r="E517" s="231" t="s">
        <v>1</v>
      </c>
      <c r="F517" s="232" t="s">
        <v>81</v>
      </c>
      <c r="G517" s="229"/>
      <c r="H517" s="233">
        <v>1</v>
      </c>
      <c r="I517" s="234"/>
      <c r="J517" s="229"/>
      <c r="K517" s="229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188</v>
      </c>
      <c r="AU517" s="239" t="s">
        <v>85</v>
      </c>
      <c r="AV517" s="13" t="s">
        <v>85</v>
      </c>
      <c r="AW517" s="13" t="s">
        <v>32</v>
      </c>
      <c r="AX517" s="13" t="s">
        <v>81</v>
      </c>
      <c r="AY517" s="239" t="s">
        <v>180</v>
      </c>
    </row>
    <row r="518" s="2" customFormat="1" ht="24.15" customHeight="1">
      <c r="A518" s="39"/>
      <c r="B518" s="40"/>
      <c r="C518" s="214" t="s">
        <v>826</v>
      </c>
      <c r="D518" s="214" t="s">
        <v>182</v>
      </c>
      <c r="E518" s="215" t="s">
        <v>827</v>
      </c>
      <c r="F518" s="216" t="s">
        <v>828</v>
      </c>
      <c r="G518" s="217" t="s">
        <v>686</v>
      </c>
      <c r="H518" s="218">
        <v>1</v>
      </c>
      <c r="I518" s="219"/>
      <c r="J518" s="220">
        <f>ROUND(I518*H518,2)</f>
        <v>0</v>
      </c>
      <c r="K518" s="221"/>
      <c r="L518" s="45"/>
      <c r="M518" s="222" t="s">
        <v>1</v>
      </c>
      <c r="N518" s="223" t="s">
        <v>41</v>
      </c>
      <c r="O518" s="92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6" t="s">
        <v>260</v>
      </c>
      <c r="AT518" s="226" t="s">
        <v>182</v>
      </c>
      <c r="AU518" s="226" t="s">
        <v>85</v>
      </c>
      <c r="AY518" s="18" t="s">
        <v>180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8" t="s">
        <v>81</v>
      </c>
      <c r="BK518" s="227">
        <f>ROUND(I518*H518,2)</f>
        <v>0</v>
      </c>
      <c r="BL518" s="18" t="s">
        <v>260</v>
      </c>
      <c r="BM518" s="226" t="s">
        <v>829</v>
      </c>
    </row>
    <row r="519" s="2" customFormat="1" ht="24.15" customHeight="1">
      <c r="A519" s="39"/>
      <c r="B519" s="40"/>
      <c r="C519" s="214" t="s">
        <v>830</v>
      </c>
      <c r="D519" s="214" t="s">
        <v>182</v>
      </c>
      <c r="E519" s="215" t="s">
        <v>831</v>
      </c>
      <c r="F519" s="216" t="s">
        <v>832</v>
      </c>
      <c r="G519" s="217" t="s">
        <v>686</v>
      </c>
      <c r="H519" s="218">
        <v>1</v>
      </c>
      <c r="I519" s="219"/>
      <c r="J519" s="220">
        <f>ROUND(I519*H519,2)</f>
        <v>0</v>
      </c>
      <c r="K519" s="221"/>
      <c r="L519" s="45"/>
      <c r="M519" s="222" t="s">
        <v>1</v>
      </c>
      <c r="N519" s="223" t="s">
        <v>41</v>
      </c>
      <c r="O519" s="92"/>
      <c r="P519" s="224">
        <f>O519*H519</f>
        <v>0</v>
      </c>
      <c r="Q519" s="224">
        <v>0</v>
      </c>
      <c r="R519" s="224">
        <f>Q519*H519</f>
        <v>0</v>
      </c>
      <c r="S519" s="224">
        <v>0</v>
      </c>
      <c r="T519" s="22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6" t="s">
        <v>260</v>
      </c>
      <c r="AT519" s="226" t="s">
        <v>182</v>
      </c>
      <c r="AU519" s="226" t="s">
        <v>85</v>
      </c>
      <c r="AY519" s="18" t="s">
        <v>180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8" t="s">
        <v>81</v>
      </c>
      <c r="BK519" s="227">
        <f>ROUND(I519*H519,2)</f>
        <v>0</v>
      </c>
      <c r="BL519" s="18" t="s">
        <v>260</v>
      </c>
      <c r="BM519" s="226" t="s">
        <v>833</v>
      </c>
    </row>
    <row r="520" s="2" customFormat="1" ht="33" customHeight="1">
      <c r="A520" s="39"/>
      <c r="B520" s="40"/>
      <c r="C520" s="214" t="s">
        <v>834</v>
      </c>
      <c r="D520" s="214" t="s">
        <v>182</v>
      </c>
      <c r="E520" s="215" t="s">
        <v>835</v>
      </c>
      <c r="F520" s="216" t="s">
        <v>836</v>
      </c>
      <c r="G520" s="217" t="s">
        <v>686</v>
      </c>
      <c r="H520" s="218">
        <v>1</v>
      </c>
      <c r="I520" s="219"/>
      <c r="J520" s="220">
        <f>ROUND(I520*H520,2)</f>
        <v>0</v>
      </c>
      <c r="K520" s="221"/>
      <c r="L520" s="45"/>
      <c r="M520" s="222" t="s">
        <v>1</v>
      </c>
      <c r="N520" s="223" t="s">
        <v>41</v>
      </c>
      <c r="O520" s="92"/>
      <c r="P520" s="224">
        <f>O520*H520</f>
        <v>0</v>
      </c>
      <c r="Q520" s="224">
        <v>0</v>
      </c>
      <c r="R520" s="224">
        <f>Q520*H520</f>
        <v>0</v>
      </c>
      <c r="S520" s="224">
        <v>0</v>
      </c>
      <c r="T520" s="22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6" t="s">
        <v>260</v>
      </c>
      <c r="AT520" s="226" t="s">
        <v>182</v>
      </c>
      <c r="AU520" s="226" t="s">
        <v>85</v>
      </c>
      <c r="AY520" s="18" t="s">
        <v>180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8" t="s">
        <v>81</v>
      </c>
      <c r="BK520" s="227">
        <f>ROUND(I520*H520,2)</f>
        <v>0</v>
      </c>
      <c r="BL520" s="18" t="s">
        <v>260</v>
      </c>
      <c r="BM520" s="226" t="s">
        <v>837</v>
      </c>
    </row>
    <row r="521" s="2" customFormat="1" ht="21.75" customHeight="1">
      <c r="A521" s="39"/>
      <c r="B521" s="40"/>
      <c r="C521" s="214" t="s">
        <v>838</v>
      </c>
      <c r="D521" s="214" t="s">
        <v>182</v>
      </c>
      <c r="E521" s="215" t="s">
        <v>839</v>
      </c>
      <c r="F521" s="216" t="s">
        <v>840</v>
      </c>
      <c r="G521" s="217" t="s">
        <v>686</v>
      </c>
      <c r="H521" s="218">
        <v>1</v>
      </c>
      <c r="I521" s="219"/>
      <c r="J521" s="220">
        <f>ROUND(I521*H521,2)</f>
        <v>0</v>
      </c>
      <c r="K521" s="221"/>
      <c r="L521" s="45"/>
      <c r="M521" s="222" t="s">
        <v>1</v>
      </c>
      <c r="N521" s="223" t="s">
        <v>41</v>
      </c>
      <c r="O521" s="92"/>
      <c r="P521" s="224">
        <f>O521*H521</f>
        <v>0</v>
      </c>
      <c r="Q521" s="224">
        <v>0</v>
      </c>
      <c r="R521" s="224">
        <f>Q521*H521</f>
        <v>0</v>
      </c>
      <c r="S521" s="224">
        <v>0</v>
      </c>
      <c r="T521" s="22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6" t="s">
        <v>260</v>
      </c>
      <c r="AT521" s="226" t="s">
        <v>182</v>
      </c>
      <c r="AU521" s="226" t="s">
        <v>85</v>
      </c>
      <c r="AY521" s="18" t="s">
        <v>180</v>
      </c>
      <c r="BE521" s="227">
        <f>IF(N521="základní",J521,0)</f>
        <v>0</v>
      </c>
      <c r="BF521" s="227">
        <f>IF(N521="snížená",J521,0)</f>
        <v>0</v>
      </c>
      <c r="BG521" s="227">
        <f>IF(N521="zákl. přenesená",J521,0)</f>
        <v>0</v>
      </c>
      <c r="BH521" s="227">
        <f>IF(N521="sníž. přenesená",J521,0)</f>
        <v>0</v>
      </c>
      <c r="BI521" s="227">
        <f>IF(N521="nulová",J521,0)</f>
        <v>0</v>
      </c>
      <c r="BJ521" s="18" t="s">
        <v>81</v>
      </c>
      <c r="BK521" s="227">
        <f>ROUND(I521*H521,2)</f>
        <v>0</v>
      </c>
      <c r="BL521" s="18" t="s">
        <v>260</v>
      </c>
      <c r="BM521" s="226" t="s">
        <v>841</v>
      </c>
    </row>
    <row r="522" s="2" customFormat="1" ht="24.15" customHeight="1">
      <c r="A522" s="39"/>
      <c r="B522" s="40"/>
      <c r="C522" s="214" t="s">
        <v>842</v>
      </c>
      <c r="D522" s="214" t="s">
        <v>182</v>
      </c>
      <c r="E522" s="215" t="s">
        <v>843</v>
      </c>
      <c r="F522" s="216" t="s">
        <v>844</v>
      </c>
      <c r="G522" s="217" t="s">
        <v>590</v>
      </c>
      <c r="H522" s="283"/>
      <c r="I522" s="219"/>
      <c r="J522" s="220">
        <f>ROUND(I522*H522,2)</f>
        <v>0</v>
      </c>
      <c r="K522" s="221"/>
      <c r="L522" s="45"/>
      <c r="M522" s="222" t="s">
        <v>1</v>
      </c>
      <c r="N522" s="223" t="s">
        <v>41</v>
      </c>
      <c r="O522" s="92"/>
      <c r="P522" s="224">
        <f>O522*H522</f>
        <v>0</v>
      </c>
      <c r="Q522" s="224">
        <v>0</v>
      </c>
      <c r="R522" s="224">
        <f>Q522*H522</f>
        <v>0</v>
      </c>
      <c r="S522" s="224">
        <v>0</v>
      </c>
      <c r="T522" s="22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6" t="s">
        <v>260</v>
      </c>
      <c r="AT522" s="226" t="s">
        <v>182</v>
      </c>
      <c r="AU522" s="226" t="s">
        <v>85</v>
      </c>
      <c r="AY522" s="18" t="s">
        <v>180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18" t="s">
        <v>81</v>
      </c>
      <c r="BK522" s="227">
        <f>ROUND(I522*H522,2)</f>
        <v>0</v>
      </c>
      <c r="BL522" s="18" t="s">
        <v>260</v>
      </c>
      <c r="BM522" s="226" t="s">
        <v>845</v>
      </c>
    </row>
    <row r="523" s="12" customFormat="1" ht="22.8" customHeight="1">
      <c r="A523" s="12"/>
      <c r="B523" s="198"/>
      <c r="C523" s="199"/>
      <c r="D523" s="200" t="s">
        <v>75</v>
      </c>
      <c r="E523" s="212" t="s">
        <v>846</v>
      </c>
      <c r="F523" s="212" t="s">
        <v>847</v>
      </c>
      <c r="G523" s="199"/>
      <c r="H523" s="199"/>
      <c r="I523" s="202"/>
      <c r="J523" s="213">
        <f>BK523</f>
        <v>0</v>
      </c>
      <c r="K523" s="199"/>
      <c r="L523" s="204"/>
      <c r="M523" s="205"/>
      <c r="N523" s="206"/>
      <c r="O523" s="206"/>
      <c r="P523" s="207">
        <f>SUM(P524:P542)</f>
        <v>0</v>
      </c>
      <c r="Q523" s="206"/>
      <c r="R523" s="207">
        <f>SUM(R524:R542)</f>
        <v>0.38262759999999996</v>
      </c>
      <c r="S523" s="206"/>
      <c r="T523" s="208">
        <f>SUM(T524:T542)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9" t="s">
        <v>85</v>
      </c>
      <c r="AT523" s="210" t="s">
        <v>75</v>
      </c>
      <c r="AU523" s="210" t="s">
        <v>81</v>
      </c>
      <c r="AY523" s="209" t="s">
        <v>180</v>
      </c>
      <c r="BK523" s="211">
        <f>SUM(BK524:BK542)</f>
        <v>0</v>
      </c>
    </row>
    <row r="524" s="2" customFormat="1" ht="16.5" customHeight="1">
      <c r="A524" s="39"/>
      <c r="B524" s="40"/>
      <c r="C524" s="214" t="s">
        <v>848</v>
      </c>
      <c r="D524" s="214" t="s">
        <v>182</v>
      </c>
      <c r="E524" s="215" t="s">
        <v>849</v>
      </c>
      <c r="F524" s="216" t="s">
        <v>850</v>
      </c>
      <c r="G524" s="217" t="s">
        <v>185</v>
      </c>
      <c r="H524" s="218">
        <v>6.2469999999999999</v>
      </c>
      <c r="I524" s="219"/>
      <c r="J524" s="220">
        <f>ROUND(I524*H524,2)</f>
        <v>0</v>
      </c>
      <c r="K524" s="221"/>
      <c r="L524" s="45"/>
      <c r="M524" s="222" t="s">
        <v>1</v>
      </c>
      <c r="N524" s="223" t="s">
        <v>41</v>
      </c>
      <c r="O524" s="92"/>
      <c r="P524" s="224">
        <f>O524*H524</f>
        <v>0</v>
      </c>
      <c r="Q524" s="224">
        <v>0</v>
      </c>
      <c r="R524" s="224">
        <f>Q524*H524</f>
        <v>0</v>
      </c>
      <c r="S524" s="224">
        <v>0</v>
      </c>
      <c r="T524" s="22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6" t="s">
        <v>260</v>
      </c>
      <c r="AT524" s="226" t="s">
        <v>182</v>
      </c>
      <c r="AU524" s="226" t="s">
        <v>85</v>
      </c>
      <c r="AY524" s="18" t="s">
        <v>180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18" t="s">
        <v>81</v>
      </c>
      <c r="BK524" s="227">
        <f>ROUND(I524*H524,2)</f>
        <v>0</v>
      </c>
      <c r="BL524" s="18" t="s">
        <v>260</v>
      </c>
      <c r="BM524" s="226" t="s">
        <v>851</v>
      </c>
    </row>
    <row r="525" s="13" customFormat="1">
      <c r="A525" s="13"/>
      <c r="B525" s="228"/>
      <c r="C525" s="229"/>
      <c r="D525" s="230" t="s">
        <v>188</v>
      </c>
      <c r="E525" s="231" t="s">
        <v>1</v>
      </c>
      <c r="F525" s="232" t="s">
        <v>131</v>
      </c>
      <c r="G525" s="229"/>
      <c r="H525" s="233">
        <v>6.2469999999999999</v>
      </c>
      <c r="I525" s="234"/>
      <c r="J525" s="229"/>
      <c r="K525" s="229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188</v>
      </c>
      <c r="AU525" s="239" t="s">
        <v>85</v>
      </c>
      <c r="AV525" s="13" t="s">
        <v>85</v>
      </c>
      <c r="AW525" s="13" t="s">
        <v>32</v>
      </c>
      <c r="AX525" s="13" t="s">
        <v>81</v>
      </c>
      <c r="AY525" s="239" t="s">
        <v>180</v>
      </c>
    </row>
    <row r="526" s="2" customFormat="1" ht="16.5" customHeight="1">
      <c r="A526" s="39"/>
      <c r="B526" s="40"/>
      <c r="C526" s="214" t="s">
        <v>852</v>
      </c>
      <c r="D526" s="214" t="s">
        <v>182</v>
      </c>
      <c r="E526" s="215" t="s">
        <v>853</v>
      </c>
      <c r="F526" s="216" t="s">
        <v>854</v>
      </c>
      <c r="G526" s="217" t="s">
        <v>185</v>
      </c>
      <c r="H526" s="218">
        <v>6.2469999999999999</v>
      </c>
      <c r="I526" s="219"/>
      <c r="J526" s="220">
        <f>ROUND(I526*H526,2)</f>
        <v>0</v>
      </c>
      <c r="K526" s="221"/>
      <c r="L526" s="45"/>
      <c r="M526" s="222" t="s">
        <v>1</v>
      </c>
      <c r="N526" s="223" t="s">
        <v>41</v>
      </c>
      <c r="O526" s="92"/>
      <c r="P526" s="224">
        <f>O526*H526</f>
        <v>0</v>
      </c>
      <c r="Q526" s="224">
        <v>0.00029999999999999997</v>
      </c>
      <c r="R526" s="224">
        <f>Q526*H526</f>
        <v>0.0018740999999999999</v>
      </c>
      <c r="S526" s="224">
        <v>0</v>
      </c>
      <c r="T526" s="22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6" t="s">
        <v>260</v>
      </c>
      <c r="AT526" s="226" t="s">
        <v>182</v>
      </c>
      <c r="AU526" s="226" t="s">
        <v>85</v>
      </c>
      <c r="AY526" s="18" t="s">
        <v>180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8" t="s">
        <v>81</v>
      </c>
      <c r="BK526" s="227">
        <f>ROUND(I526*H526,2)</f>
        <v>0</v>
      </c>
      <c r="BL526" s="18" t="s">
        <v>260</v>
      </c>
      <c r="BM526" s="226" t="s">
        <v>855</v>
      </c>
    </row>
    <row r="527" s="13" customFormat="1">
      <c r="A527" s="13"/>
      <c r="B527" s="228"/>
      <c r="C527" s="229"/>
      <c r="D527" s="230" t="s">
        <v>188</v>
      </c>
      <c r="E527" s="231" t="s">
        <v>1</v>
      </c>
      <c r="F527" s="232" t="s">
        <v>131</v>
      </c>
      <c r="G527" s="229"/>
      <c r="H527" s="233">
        <v>6.2469999999999999</v>
      </c>
      <c r="I527" s="234"/>
      <c r="J527" s="229"/>
      <c r="K527" s="229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188</v>
      </c>
      <c r="AU527" s="239" t="s">
        <v>85</v>
      </c>
      <c r="AV527" s="13" t="s">
        <v>85</v>
      </c>
      <c r="AW527" s="13" t="s">
        <v>32</v>
      </c>
      <c r="AX527" s="13" t="s">
        <v>81</v>
      </c>
      <c r="AY527" s="239" t="s">
        <v>180</v>
      </c>
    </row>
    <row r="528" s="2" customFormat="1" ht="21.75" customHeight="1">
      <c r="A528" s="39"/>
      <c r="B528" s="40"/>
      <c r="C528" s="214" t="s">
        <v>856</v>
      </c>
      <c r="D528" s="214" t="s">
        <v>182</v>
      </c>
      <c r="E528" s="215" t="s">
        <v>857</v>
      </c>
      <c r="F528" s="216" t="s">
        <v>858</v>
      </c>
      <c r="G528" s="217" t="s">
        <v>185</v>
      </c>
      <c r="H528" s="218">
        <v>6.2469999999999999</v>
      </c>
      <c r="I528" s="219"/>
      <c r="J528" s="220">
        <f>ROUND(I528*H528,2)</f>
        <v>0</v>
      </c>
      <c r="K528" s="221"/>
      <c r="L528" s="45"/>
      <c r="M528" s="222" t="s">
        <v>1</v>
      </c>
      <c r="N528" s="223" t="s">
        <v>41</v>
      </c>
      <c r="O528" s="92"/>
      <c r="P528" s="224">
        <f>O528*H528</f>
        <v>0</v>
      </c>
      <c r="Q528" s="224">
        <v>0.025499999999999998</v>
      </c>
      <c r="R528" s="224">
        <f>Q528*H528</f>
        <v>0.15929849999999998</v>
      </c>
      <c r="S528" s="224">
        <v>0</v>
      </c>
      <c r="T528" s="22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6" t="s">
        <v>260</v>
      </c>
      <c r="AT528" s="226" t="s">
        <v>182</v>
      </c>
      <c r="AU528" s="226" t="s">
        <v>85</v>
      </c>
      <c r="AY528" s="18" t="s">
        <v>180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18" t="s">
        <v>81</v>
      </c>
      <c r="BK528" s="227">
        <f>ROUND(I528*H528,2)</f>
        <v>0</v>
      </c>
      <c r="BL528" s="18" t="s">
        <v>260</v>
      </c>
      <c r="BM528" s="226" t="s">
        <v>859</v>
      </c>
    </row>
    <row r="529" s="15" customFormat="1">
      <c r="A529" s="15"/>
      <c r="B529" s="251"/>
      <c r="C529" s="252"/>
      <c r="D529" s="230" t="s">
        <v>188</v>
      </c>
      <c r="E529" s="253" t="s">
        <v>1</v>
      </c>
      <c r="F529" s="254" t="s">
        <v>292</v>
      </c>
      <c r="G529" s="252"/>
      <c r="H529" s="253" t="s">
        <v>1</v>
      </c>
      <c r="I529" s="255"/>
      <c r="J529" s="252"/>
      <c r="K529" s="252"/>
      <c r="L529" s="256"/>
      <c r="M529" s="257"/>
      <c r="N529" s="258"/>
      <c r="O529" s="258"/>
      <c r="P529" s="258"/>
      <c r="Q529" s="258"/>
      <c r="R529" s="258"/>
      <c r="S529" s="258"/>
      <c r="T529" s="259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0" t="s">
        <v>188</v>
      </c>
      <c r="AU529" s="260" t="s">
        <v>85</v>
      </c>
      <c r="AV529" s="15" t="s">
        <v>81</v>
      </c>
      <c r="AW529" s="15" t="s">
        <v>32</v>
      </c>
      <c r="AX529" s="15" t="s">
        <v>76</v>
      </c>
      <c r="AY529" s="260" t="s">
        <v>180</v>
      </c>
    </row>
    <row r="530" s="13" customFormat="1">
      <c r="A530" s="13"/>
      <c r="B530" s="228"/>
      <c r="C530" s="229"/>
      <c r="D530" s="230" t="s">
        <v>188</v>
      </c>
      <c r="E530" s="231" t="s">
        <v>1</v>
      </c>
      <c r="F530" s="232" t="s">
        <v>860</v>
      </c>
      <c r="G530" s="229"/>
      <c r="H530" s="233">
        <v>1.385</v>
      </c>
      <c r="I530" s="234"/>
      <c r="J530" s="229"/>
      <c r="K530" s="229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188</v>
      </c>
      <c r="AU530" s="239" t="s">
        <v>85</v>
      </c>
      <c r="AV530" s="13" t="s">
        <v>85</v>
      </c>
      <c r="AW530" s="13" t="s">
        <v>32</v>
      </c>
      <c r="AX530" s="13" t="s">
        <v>76</v>
      </c>
      <c r="AY530" s="239" t="s">
        <v>180</v>
      </c>
    </row>
    <row r="531" s="15" customFormat="1">
      <c r="A531" s="15"/>
      <c r="B531" s="251"/>
      <c r="C531" s="252"/>
      <c r="D531" s="230" t="s">
        <v>188</v>
      </c>
      <c r="E531" s="253" t="s">
        <v>1</v>
      </c>
      <c r="F531" s="254" t="s">
        <v>293</v>
      </c>
      <c r="G531" s="252"/>
      <c r="H531" s="253" t="s">
        <v>1</v>
      </c>
      <c r="I531" s="255"/>
      <c r="J531" s="252"/>
      <c r="K531" s="252"/>
      <c r="L531" s="256"/>
      <c r="M531" s="257"/>
      <c r="N531" s="258"/>
      <c r="O531" s="258"/>
      <c r="P531" s="258"/>
      <c r="Q531" s="258"/>
      <c r="R531" s="258"/>
      <c r="S531" s="258"/>
      <c r="T531" s="259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0" t="s">
        <v>188</v>
      </c>
      <c r="AU531" s="260" t="s">
        <v>85</v>
      </c>
      <c r="AV531" s="15" t="s">
        <v>81</v>
      </c>
      <c r="AW531" s="15" t="s">
        <v>32</v>
      </c>
      <c r="AX531" s="15" t="s">
        <v>76</v>
      </c>
      <c r="AY531" s="260" t="s">
        <v>180</v>
      </c>
    </row>
    <row r="532" s="13" customFormat="1">
      <c r="A532" s="13"/>
      <c r="B532" s="228"/>
      <c r="C532" s="229"/>
      <c r="D532" s="230" t="s">
        <v>188</v>
      </c>
      <c r="E532" s="231" t="s">
        <v>1</v>
      </c>
      <c r="F532" s="232" t="s">
        <v>861</v>
      </c>
      <c r="G532" s="229"/>
      <c r="H532" s="233">
        <v>0.73199999999999998</v>
      </c>
      <c r="I532" s="234"/>
      <c r="J532" s="229"/>
      <c r="K532" s="229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188</v>
      </c>
      <c r="AU532" s="239" t="s">
        <v>85</v>
      </c>
      <c r="AV532" s="13" t="s">
        <v>85</v>
      </c>
      <c r="AW532" s="13" t="s">
        <v>32</v>
      </c>
      <c r="AX532" s="13" t="s">
        <v>76</v>
      </c>
      <c r="AY532" s="239" t="s">
        <v>180</v>
      </c>
    </row>
    <row r="533" s="15" customFormat="1">
      <c r="A533" s="15"/>
      <c r="B533" s="251"/>
      <c r="C533" s="252"/>
      <c r="D533" s="230" t="s">
        <v>188</v>
      </c>
      <c r="E533" s="253" t="s">
        <v>1</v>
      </c>
      <c r="F533" s="254" t="s">
        <v>295</v>
      </c>
      <c r="G533" s="252"/>
      <c r="H533" s="253" t="s">
        <v>1</v>
      </c>
      <c r="I533" s="255"/>
      <c r="J533" s="252"/>
      <c r="K533" s="252"/>
      <c r="L533" s="256"/>
      <c r="M533" s="257"/>
      <c r="N533" s="258"/>
      <c r="O533" s="258"/>
      <c r="P533" s="258"/>
      <c r="Q533" s="258"/>
      <c r="R533" s="258"/>
      <c r="S533" s="258"/>
      <c r="T533" s="259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0" t="s">
        <v>188</v>
      </c>
      <c r="AU533" s="260" t="s">
        <v>85</v>
      </c>
      <c r="AV533" s="15" t="s">
        <v>81</v>
      </c>
      <c r="AW533" s="15" t="s">
        <v>32</v>
      </c>
      <c r="AX533" s="15" t="s">
        <v>76</v>
      </c>
      <c r="AY533" s="260" t="s">
        <v>180</v>
      </c>
    </row>
    <row r="534" s="13" customFormat="1">
      <c r="A534" s="13"/>
      <c r="B534" s="228"/>
      <c r="C534" s="229"/>
      <c r="D534" s="230" t="s">
        <v>188</v>
      </c>
      <c r="E534" s="231" t="s">
        <v>1</v>
      </c>
      <c r="F534" s="232" t="s">
        <v>862</v>
      </c>
      <c r="G534" s="229"/>
      <c r="H534" s="233">
        <v>2.04</v>
      </c>
      <c r="I534" s="234"/>
      <c r="J534" s="229"/>
      <c r="K534" s="229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188</v>
      </c>
      <c r="AU534" s="239" t="s">
        <v>85</v>
      </c>
      <c r="AV534" s="13" t="s">
        <v>85</v>
      </c>
      <c r="AW534" s="13" t="s">
        <v>32</v>
      </c>
      <c r="AX534" s="13" t="s">
        <v>76</v>
      </c>
      <c r="AY534" s="239" t="s">
        <v>180</v>
      </c>
    </row>
    <row r="535" s="15" customFormat="1">
      <c r="A535" s="15"/>
      <c r="B535" s="251"/>
      <c r="C535" s="252"/>
      <c r="D535" s="230" t="s">
        <v>188</v>
      </c>
      <c r="E535" s="253" t="s">
        <v>1</v>
      </c>
      <c r="F535" s="254" t="s">
        <v>297</v>
      </c>
      <c r="G535" s="252"/>
      <c r="H535" s="253" t="s">
        <v>1</v>
      </c>
      <c r="I535" s="255"/>
      <c r="J535" s="252"/>
      <c r="K535" s="252"/>
      <c r="L535" s="256"/>
      <c r="M535" s="257"/>
      <c r="N535" s="258"/>
      <c r="O535" s="258"/>
      <c r="P535" s="258"/>
      <c r="Q535" s="258"/>
      <c r="R535" s="258"/>
      <c r="S535" s="258"/>
      <c r="T535" s="25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0" t="s">
        <v>188</v>
      </c>
      <c r="AU535" s="260" t="s">
        <v>85</v>
      </c>
      <c r="AV535" s="15" t="s">
        <v>81</v>
      </c>
      <c r="AW535" s="15" t="s">
        <v>32</v>
      </c>
      <c r="AX535" s="15" t="s">
        <v>76</v>
      </c>
      <c r="AY535" s="260" t="s">
        <v>180</v>
      </c>
    </row>
    <row r="536" s="13" customFormat="1">
      <c r="A536" s="13"/>
      <c r="B536" s="228"/>
      <c r="C536" s="229"/>
      <c r="D536" s="230" t="s">
        <v>188</v>
      </c>
      <c r="E536" s="231" t="s">
        <v>1</v>
      </c>
      <c r="F536" s="232" t="s">
        <v>863</v>
      </c>
      <c r="G536" s="229"/>
      <c r="H536" s="233">
        <v>2.0899999999999999</v>
      </c>
      <c r="I536" s="234"/>
      <c r="J536" s="229"/>
      <c r="K536" s="229"/>
      <c r="L536" s="235"/>
      <c r="M536" s="236"/>
      <c r="N536" s="237"/>
      <c r="O536" s="237"/>
      <c r="P536" s="237"/>
      <c r="Q536" s="237"/>
      <c r="R536" s="237"/>
      <c r="S536" s="237"/>
      <c r="T536" s="23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9" t="s">
        <v>188</v>
      </c>
      <c r="AU536" s="239" t="s">
        <v>85</v>
      </c>
      <c r="AV536" s="13" t="s">
        <v>85</v>
      </c>
      <c r="AW536" s="13" t="s">
        <v>32</v>
      </c>
      <c r="AX536" s="13" t="s">
        <v>76</v>
      </c>
      <c r="AY536" s="239" t="s">
        <v>180</v>
      </c>
    </row>
    <row r="537" s="14" customFormat="1">
      <c r="A537" s="14"/>
      <c r="B537" s="240"/>
      <c r="C537" s="241"/>
      <c r="D537" s="230" t="s">
        <v>188</v>
      </c>
      <c r="E537" s="242" t="s">
        <v>131</v>
      </c>
      <c r="F537" s="243" t="s">
        <v>192</v>
      </c>
      <c r="G537" s="241"/>
      <c r="H537" s="244">
        <v>6.2469999999999999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0" t="s">
        <v>188</v>
      </c>
      <c r="AU537" s="250" t="s">
        <v>85</v>
      </c>
      <c r="AV537" s="14" t="s">
        <v>186</v>
      </c>
      <c r="AW537" s="14" t="s">
        <v>32</v>
      </c>
      <c r="AX537" s="14" t="s">
        <v>81</v>
      </c>
      <c r="AY537" s="250" t="s">
        <v>180</v>
      </c>
    </row>
    <row r="538" s="2" customFormat="1" ht="16.5" customHeight="1">
      <c r="A538" s="39"/>
      <c r="B538" s="40"/>
      <c r="C538" s="214" t="s">
        <v>864</v>
      </c>
      <c r="D538" s="214" t="s">
        <v>182</v>
      </c>
      <c r="E538" s="215" t="s">
        <v>865</v>
      </c>
      <c r="F538" s="216" t="s">
        <v>866</v>
      </c>
      <c r="G538" s="217" t="s">
        <v>185</v>
      </c>
      <c r="H538" s="218">
        <v>6.2469999999999999</v>
      </c>
      <c r="I538" s="219"/>
      <c r="J538" s="220">
        <f>ROUND(I538*H538,2)</f>
        <v>0</v>
      </c>
      <c r="K538" s="221"/>
      <c r="L538" s="45"/>
      <c r="M538" s="222" t="s">
        <v>1</v>
      </c>
      <c r="N538" s="223" t="s">
        <v>41</v>
      </c>
      <c r="O538" s="92"/>
      <c r="P538" s="224">
        <f>O538*H538</f>
        <v>0</v>
      </c>
      <c r="Q538" s="224">
        <v>0.0089999999999999993</v>
      </c>
      <c r="R538" s="224">
        <f>Q538*H538</f>
        <v>0.056222999999999995</v>
      </c>
      <c r="S538" s="224">
        <v>0</v>
      </c>
      <c r="T538" s="22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6" t="s">
        <v>260</v>
      </c>
      <c r="AT538" s="226" t="s">
        <v>182</v>
      </c>
      <c r="AU538" s="226" t="s">
        <v>85</v>
      </c>
      <c r="AY538" s="18" t="s">
        <v>180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18" t="s">
        <v>81</v>
      </c>
      <c r="BK538" s="227">
        <f>ROUND(I538*H538,2)</f>
        <v>0</v>
      </c>
      <c r="BL538" s="18" t="s">
        <v>260</v>
      </c>
      <c r="BM538" s="226" t="s">
        <v>867</v>
      </c>
    </row>
    <row r="539" s="13" customFormat="1">
      <c r="A539" s="13"/>
      <c r="B539" s="228"/>
      <c r="C539" s="229"/>
      <c r="D539" s="230" t="s">
        <v>188</v>
      </c>
      <c r="E539" s="231" t="s">
        <v>1</v>
      </c>
      <c r="F539" s="232" t="s">
        <v>131</v>
      </c>
      <c r="G539" s="229"/>
      <c r="H539" s="233">
        <v>6.2469999999999999</v>
      </c>
      <c r="I539" s="234"/>
      <c r="J539" s="229"/>
      <c r="K539" s="229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188</v>
      </c>
      <c r="AU539" s="239" t="s">
        <v>85</v>
      </c>
      <c r="AV539" s="13" t="s">
        <v>85</v>
      </c>
      <c r="AW539" s="13" t="s">
        <v>32</v>
      </c>
      <c r="AX539" s="13" t="s">
        <v>81</v>
      </c>
      <c r="AY539" s="239" t="s">
        <v>180</v>
      </c>
    </row>
    <row r="540" s="2" customFormat="1" ht="16.5" customHeight="1">
      <c r="A540" s="39"/>
      <c r="B540" s="40"/>
      <c r="C540" s="261" t="s">
        <v>868</v>
      </c>
      <c r="D540" s="261" t="s">
        <v>244</v>
      </c>
      <c r="E540" s="262" t="s">
        <v>869</v>
      </c>
      <c r="F540" s="263" t="s">
        <v>870</v>
      </c>
      <c r="G540" s="264" t="s">
        <v>185</v>
      </c>
      <c r="H540" s="265">
        <v>7.1840000000000002</v>
      </c>
      <c r="I540" s="266"/>
      <c r="J540" s="267">
        <f>ROUND(I540*H540,2)</f>
        <v>0</v>
      </c>
      <c r="K540" s="268"/>
      <c r="L540" s="269"/>
      <c r="M540" s="270" t="s">
        <v>1</v>
      </c>
      <c r="N540" s="271" t="s">
        <v>41</v>
      </c>
      <c r="O540" s="92"/>
      <c r="P540" s="224">
        <f>O540*H540</f>
        <v>0</v>
      </c>
      <c r="Q540" s="224">
        <v>0.023</v>
      </c>
      <c r="R540" s="224">
        <f>Q540*H540</f>
        <v>0.16523199999999999</v>
      </c>
      <c r="S540" s="224">
        <v>0</v>
      </c>
      <c r="T540" s="22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6" t="s">
        <v>358</v>
      </c>
      <c r="AT540" s="226" t="s">
        <v>244</v>
      </c>
      <c r="AU540" s="226" t="s">
        <v>85</v>
      </c>
      <c r="AY540" s="18" t="s">
        <v>180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18" t="s">
        <v>81</v>
      </c>
      <c r="BK540" s="227">
        <f>ROUND(I540*H540,2)</f>
        <v>0</v>
      </c>
      <c r="BL540" s="18" t="s">
        <v>260</v>
      </c>
      <c r="BM540" s="226" t="s">
        <v>871</v>
      </c>
    </row>
    <row r="541" s="13" customFormat="1">
      <c r="A541" s="13"/>
      <c r="B541" s="228"/>
      <c r="C541" s="229"/>
      <c r="D541" s="230" t="s">
        <v>188</v>
      </c>
      <c r="E541" s="229"/>
      <c r="F541" s="232" t="s">
        <v>872</v>
      </c>
      <c r="G541" s="229"/>
      <c r="H541" s="233">
        <v>7.1840000000000002</v>
      </c>
      <c r="I541" s="234"/>
      <c r="J541" s="229"/>
      <c r="K541" s="229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188</v>
      </c>
      <c r="AU541" s="239" t="s">
        <v>85</v>
      </c>
      <c r="AV541" s="13" t="s">
        <v>85</v>
      </c>
      <c r="AW541" s="13" t="s">
        <v>4</v>
      </c>
      <c r="AX541" s="13" t="s">
        <v>81</v>
      </c>
      <c r="AY541" s="239" t="s">
        <v>180</v>
      </c>
    </row>
    <row r="542" s="2" customFormat="1" ht="24.15" customHeight="1">
      <c r="A542" s="39"/>
      <c r="B542" s="40"/>
      <c r="C542" s="214" t="s">
        <v>873</v>
      </c>
      <c r="D542" s="214" t="s">
        <v>182</v>
      </c>
      <c r="E542" s="215" t="s">
        <v>874</v>
      </c>
      <c r="F542" s="216" t="s">
        <v>875</v>
      </c>
      <c r="G542" s="217" t="s">
        <v>590</v>
      </c>
      <c r="H542" s="283"/>
      <c r="I542" s="219"/>
      <c r="J542" s="220">
        <f>ROUND(I542*H542,2)</f>
        <v>0</v>
      </c>
      <c r="K542" s="221"/>
      <c r="L542" s="45"/>
      <c r="M542" s="222" t="s">
        <v>1</v>
      </c>
      <c r="N542" s="223" t="s">
        <v>41</v>
      </c>
      <c r="O542" s="92"/>
      <c r="P542" s="224">
        <f>O542*H542</f>
        <v>0</v>
      </c>
      <c r="Q542" s="224">
        <v>0</v>
      </c>
      <c r="R542" s="224">
        <f>Q542*H542</f>
        <v>0</v>
      </c>
      <c r="S542" s="224">
        <v>0</v>
      </c>
      <c r="T542" s="22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6" t="s">
        <v>260</v>
      </c>
      <c r="AT542" s="226" t="s">
        <v>182</v>
      </c>
      <c r="AU542" s="226" t="s">
        <v>85</v>
      </c>
      <c r="AY542" s="18" t="s">
        <v>180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8" t="s">
        <v>81</v>
      </c>
      <c r="BK542" s="227">
        <f>ROUND(I542*H542,2)</f>
        <v>0</v>
      </c>
      <c r="BL542" s="18" t="s">
        <v>260</v>
      </c>
      <c r="BM542" s="226" t="s">
        <v>876</v>
      </c>
    </row>
    <row r="543" s="12" customFormat="1" ht="22.8" customHeight="1">
      <c r="A543" s="12"/>
      <c r="B543" s="198"/>
      <c r="C543" s="199"/>
      <c r="D543" s="200" t="s">
        <v>75</v>
      </c>
      <c r="E543" s="212" t="s">
        <v>877</v>
      </c>
      <c r="F543" s="212" t="s">
        <v>878</v>
      </c>
      <c r="G543" s="199"/>
      <c r="H543" s="199"/>
      <c r="I543" s="202"/>
      <c r="J543" s="213">
        <f>BK543</f>
        <v>0</v>
      </c>
      <c r="K543" s="199"/>
      <c r="L543" s="204"/>
      <c r="M543" s="205"/>
      <c r="N543" s="206"/>
      <c r="O543" s="206"/>
      <c r="P543" s="207">
        <f>SUM(P544:P553)</f>
        <v>0</v>
      </c>
      <c r="Q543" s="206"/>
      <c r="R543" s="207">
        <f>SUM(R544:R553)</f>
        <v>0.57582697999999999</v>
      </c>
      <c r="S543" s="206"/>
      <c r="T543" s="208">
        <f>SUM(T544:T553)</f>
        <v>0.19010249999999998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09" t="s">
        <v>85</v>
      </c>
      <c r="AT543" s="210" t="s">
        <v>75</v>
      </c>
      <c r="AU543" s="210" t="s">
        <v>81</v>
      </c>
      <c r="AY543" s="209" t="s">
        <v>180</v>
      </c>
      <c r="BK543" s="211">
        <f>SUM(BK544:BK553)</f>
        <v>0</v>
      </c>
    </row>
    <row r="544" s="2" customFormat="1" ht="24.15" customHeight="1">
      <c r="A544" s="39"/>
      <c r="B544" s="40"/>
      <c r="C544" s="214" t="s">
        <v>879</v>
      </c>
      <c r="D544" s="214" t="s">
        <v>182</v>
      </c>
      <c r="E544" s="215" t="s">
        <v>880</v>
      </c>
      <c r="F544" s="216" t="s">
        <v>881</v>
      </c>
      <c r="G544" s="217" t="s">
        <v>387</v>
      </c>
      <c r="H544" s="218">
        <v>271.57499999999999</v>
      </c>
      <c r="I544" s="219"/>
      <c r="J544" s="220">
        <f>ROUND(I544*H544,2)</f>
        <v>0</v>
      </c>
      <c r="K544" s="221"/>
      <c r="L544" s="45"/>
      <c r="M544" s="222" t="s">
        <v>1</v>
      </c>
      <c r="N544" s="223" t="s">
        <v>41</v>
      </c>
      <c r="O544" s="92"/>
      <c r="P544" s="224">
        <f>O544*H544</f>
        <v>0</v>
      </c>
      <c r="Q544" s="224">
        <v>0.00012</v>
      </c>
      <c r="R544" s="224">
        <f>Q544*H544</f>
        <v>0.032589</v>
      </c>
      <c r="S544" s="224">
        <v>0.00069999999999999999</v>
      </c>
      <c r="T544" s="225">
        <f>S544*H544</f>
        <v>0.19010249999999998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6" t="s">
        <v>260</v>
      </c>
      <c r="AT544" s="226" t="s">
        <v>182</v>
      </c>
      <c r="AU544" s="226" t="s">
        <v>85</v>
      </c>
      <c r="AY544" s="18" t="s">
        <v>180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18" t="s">
        <v>81</v>
      </c>
      <c r="BK544" s="227">
        <f>ROUND(I544*H544,2)</f>
        <v>0</v>
      </c>
      <c r="BL544" s="18" t="s">
        <v>260</v>
      </c>
      <c r="BM544" s="226" t="s">
        <v>882</v>
      </c>
    </row>
    <row r="545" s="15" customFormat="1">
      <c r="A545" s="15"/>
      <c r="B545" s="251"/>
      <c r="C545" s="252"/>
      <c r="D545" s="230" t="s">
        <v>188</v>
      </c>
      <c r="E545" s="253" t="s">
        <v>1</v>
      </c>
      <c r="F545" s="254" t="s">
        <v>530</v>
      </c>
      <c r="G545" s="252"/>
      <c r="H545" s="253" t="s">
        <v>1</v>
      </c>
      <c r="I545" s="255"/>
      <c r="J545" s="252"/>
      <c r="K545" s="252"/>
      <c r="L545" s="256"/>
      <c r="M545" s="257"/>
      <c r="N545" s="258"/>
      <c r="O545" s="258"/>
      <c r="P545" s="258"/>
      <c r="Q545" s="258"/>
      <c r="R545" s="258"/>
      <c r="S545" s="258"/>
      <c r="T545" s="25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0" t="s">
        <v>188</v>
      </c>
      <c r="AU545" s="260" t="s">
        <v>85</v>
      </c>
      <c r="AV545" s="15" t="s">
        <v>81</v>
      </c>
      <c r="AW545" s="15" t="s">
        <v>32</v>
      </c>
      <c r="AX545" s="15" t="s">
        <v>76</v>
      </c>
      <c r="AY545" s="260" t="s">
        <v>180</v>
      </c>
    </row>
    <row r="546" s="15" customFormat="1">
      <c r="A546" s="15"/>
      <c r="B546" s="251"/>
      <c r="C546" s="252"/>
      <c r="D546" s="230" t="s">
        <v>188</v>
      </c>
      <c r="E546" s="253" t="s">
        <v>1</v>
      </c>
      <c r="F546" s="254" t="s">
        <v>883</v>
      </c>
      <c r="G546" s="252"/>
      <c r="H546" s="253" t="s">
        <v>1</v>
      </c>
      <c r="I546" s="255"/>
      <c r="J546" s="252"/>
      <c r="K546" s="252"/>
      <c r="L546" s="256"/>
      <c r="M546" s="257"/>
      <c r="N546" s="258"/>
      <c r="O546" s="258"/>
      <c r="P546" s="258"/>
      <c r="Q546" s="258"/>
      <c r="R546" s="258"/>
      <c r="S546" s="258"/>
      <c r="T546" s="259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0" t="s">
        <v>188</v>
      </c>
      <c r="AU546" s="260" t="s">
        <v>85</v>
      </c>
      <c r="AV546" s="15" t="s">
        <v>81</v>
      </c>
      <c r="AW546" s="15" t="s">
        <v>32</v>
      </c>
      <c r="AX546" s="15" t="s">
        <v>76</v>
      </c>
      <c r="AY546" s="260" t="s">
        <v>180</v>
      </c>
    </row>
    <row r="547" s="13" customFormat="1">
      <c r="A547" s="13"/>
      <c r="B547" s="228"/>
      <c r="C547" s="229"/>
      <c r="D547" s="230" t="s">
        <v>188</v>
      </c>
      <c r="E547" s="231" t="s">
        <v>1</v>
      </c>
      <c r="F547" s="232" t="s">
        <v>531</v>
      </c>
      <c r="G547" s="229"/>
      <c r="H547" s="233">
        <v>6.0350000000000001</v>
      </c>
      <c r="I547" s="234"/>
      <c r="J547" s="229"/>
      <c r="K547" s="229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188</v>
      </c>
      <c r="AU547" s="239" t="s">
        <v>85</v>
      </c>
      <c r="AV547" s="13" t="s">
        <v>85</v>
      </c>
      <c r="AW547" s="13" t="s">
        <v>32</v>
      </c>
      <c r="AX547" s="13" t="s">
        <v>76</v>
      </c>
      <c r="AY547" s="239" t="s">
        <v>180</v>
      </c>
    </row>
    <row r="548" s="15" customFormat="1">
      <c r="A548" s="15"/>
      <c r="B548" s="251"/>
      <c r="C548" s="252"/>
      <c r="D548" s="230" t="s">
        <v>188</v>
      </c>
      <c r="E548" s="253" t="s">
        <v>1</v>
      </c>
      <c r="F548" s="254" t="s">
        <v>884</v>
      </c>
      <c r="G548" s="252"/>
      <c r="H548" s="253" t="s">
        <v>1</v>
      </c>
      <c r="I548" s="255"/>
      <c r="J548" s="252"/>
      <c r="K548" s="252"/>
      <c r="L548" s="256"/>
      <c r="M548" s="257"/>
      <c r="N548" s="258"/>
      <c r="O548" s="258"/>
      <c r="P548" s="258"/>
      <c r="Q548" s="258"/>
      <c r="R548" s="258"/>
      <c r="S548" s="258"/>
      <c r="T548" s="25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0" t="s">
        <v>188</v>
      </c>
      <c r="AU548" s="260" t="s">
        <v>85</v>
      </c>
      <c r="AV548" s="15" t="s">
        <v>81</v>
      </c>
      <c r="AW548" s="15" t="s">
        <v>32</v>
      </c>
      <c r="AX548" s="15" t="s">
        <v>76</v>
      </c>
      <c r="AY548" s="260" t="s">
        <v>180</v>
      </c>
    </row>
    <row r="549" s="13" customFormat="1">
      <c r="A549" s="13"/>
      <c r="B549" s="228"/>
      <c r="C549" s="229"/>
      <c r="D549" s="230" t="s">
        <v>188</v>
      </c>
      <c r="E549" s="231" t="s">
        <v>1</v>
      </c>
      <c r="F549" s="232" t="s">
        <v>885</v>
      </c>
      <c r="G549" s="229"/>
      <c r="H549" s="233">
        <v>271.57499999999999</v>
      </c>
      <c r="I549" s="234"/>
      <c r="J549" s="229"/>
      <c r="K549" s="229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188</v>
      </c>
      <c r="AU549" s="239" t="s">
        <v>85</v>
      </c>
      <c r="AV549" s="13" t="s">
        <v>85</v>
      </c>
      <c r="AW549" s="13" t="s">
        <v>32</v>
      </c>
      <c r="AX549" s="13" t="s">
        <v>81</v>
      </c>
      <c r="AY549" s="239" t="s">
        <v>180</v>
      </c>
    </row>
    <row r="550" s="2" customFormat="1" ht="16.5" customHeight="1">
      <c r="A550" s="39"/>
      <c r="B550" s="40"/>
      <c r="C550" s="261" t="s">
        <v>886</v>
      </c>
      <c r="D550" s="261" t="s">
        <v>244</v>
      </c>
      <c r="E550" s="262" t="s">
        <v>887</v>
      </c>
      <c r="F550" s="263" t="s">
        <v>888</v>
      </c>
      <c r="G550" s="264" t="s">
        <v>387</v>
      </c>
      <c r="H550" s="265">
        <v>285.154</v>
      </c>
      <c r="I550" s="266"/>
      <c r="J550" s="267">
        <f>ROUND(I550*H550,2)</f>
        <v>0</v>
      </c>
      <c r="K550" s="268"/>
      <c r="L550" s="269"/>
      <c r="M550" s="270" t="s">
        <v>1</v>
      </c>
      <c r="N550" s="271" t="s">
        <v>41</v>
      </c>
      <c r="O550" s="92"/>
      <c r="P550" s="224">
        <f>O550*H550</f>
        <v>0</v>
      </c>
      <c r="Q550" s="224">
        <v>0.0018699999999999999</v>
      </c>
      <c r="R550" s="224">
        <f>Q550*H550</f>
        <v>0.53323798</v>
      </c>
      <c r="S550" s="224">
        <v>0</v>
      </c>
      <c r="T550" s="22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6" t="s">
        <v>358</v>
      </c>
      <c r="AT550" s="226" t="s">
        <v>244</v>
      </c>
      <c r="AU550" s="226" t="s">
        <v>85</v>
      </c>
      <c r="AY550" s="18" t="s">
        <v>180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18" t="s">
        <v>81</v>
      </c>
      <c r="BK550" s="227">
        <f>ROUND(I550*H550,2)</f>
        <v>0</v>
      </c>
      <c r="BL550" s="18" t="s">
        <v>260</v>
      </c>
      <c r="BM550" s="226" t="s">
        <v>889</v>
      </c>
    </row>
    <row r="551" s="13" customFormat="1">
      <c r="A551" s="13"/>
      <c r="B551" s="228"/>
      <c r="C551" s="229"/>
      <c r="D551" s="230" t="s">
        <v>188</v>
      </c>
      <c r="E551" s="229"/>
      <c r="F551" s="232" t="s">
        <v>890</v>
      </c>
      <c r="G551" s="229"/>
      <c r="H551" s="233">
        <v>285.154</v>
      </c>
      <c r="I551" s="234"/>
      <c r="J551" s="229"/>
      <c r="K551" s="229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188</v>
      </c>
      <c r="AU551" s="239" t="s">
        <v>85</v>
      </c>
      <c r="AV551" s="13" t="s">
        <v>85</v>
      </c>
      <c r="AW551" s="13" t="s">
        <v>4</v>
      </c>
      <c r="AX551" s="13" t="s">
        <v>81</v>
      </c>
      <c r="AY551" s="239" t="s">
        <v>180</v>
      </c>
    </row>
    <row r="552" s="2" customFormat="1" ht="21.75" customHeight="1">
      <c r="A552" s="39"/>
      <c r="B552" s="40"/>
      <c r="C552" s="214" t="s">
        <v>891</v>
      </c>
      <c r="D552" s="214" t="s">
        <v>182</v>
      </c>
      <c r="E552" s="215" t="s">
        <v>892</v>
      </c>
      <c r="F552" s="216" t="s">
        <v>893</v>
      </c>
      <c r="G552" s="217" t="s">
        <v>272</v>
      </c>
      <c r="H552" s="218">
        <v>20</v>
      </c>
      <c r="I552" s="219"/>
      <c r="J552" s="220">
        <f>ROUND(I552*H552,2)</f>
        <v>0</v>
      </c>
      <c r="K552" s="221"/>
      <c r="L552" s="45"/>
      <c r="M552" s="222" t="s">
        <v>1</v>
      </c>
      <c r="N552" s="223" t="s">
        <v>41</v>
      </c>
      <c r="O552" s="92"/>
      <c r="P552" s="224">
        <f>O552*H552</f>
        <v>0</v>
      </c>
      <c r="Q552" s="224">
        <v>0.00050000000000000001</v>
      </c>
      <c r="R552" s="224">
        <f>Q552*H552</f>
        <v>0.01</v>
      </c>
      <c r="S552" s="224">
        <v>0</v>
      </c>
      <c r="T552" s="22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6" t="s">
        <v>260</v>
      </c>
      <c r="AT552" s="226" t="s">
        <v>182</v>
      </c>
      <c r="AU552" s="226" t="s">
        <v>85</v>
      </c>
      <c r="AY552" s="18" t="s">
        <v>180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8" t="s">
        <v>81</v>
      </c>
      <c r="BK552" s="227">
        <f>ROUND(I552*H552,2)</f>
        <v>0</v>
      </c>
      <c r="BL552" s="18" t="s">
        <v>260</v>
      </c>
      <c r="BM552" s="226" t="s">
        <v>894</v>
      </c>
    </row>
    <row r="553" s="2" customFormat="1" ht="24.15" customHeight="1">
      <c r="A553" s="39"/>
      <c r="B553" s="40"/>
      <c r="C553" s="214" t="s">
        <v>895</v>
      </c>
      <c r="D553" s="214" t="s">
        <v>182</v>
      </c>
      <c r="E553" s="215" t="s">
        <v>896</v>
      </c>
      <c r="F553" s="216" t="s">
        <v>897</v>
      </c>
      <c r="G553" s="217" t="s">
        <v>590</v>
      </c>
      <c r="H553" s="283"/>
      <c r="I553" s="219"/>
      <c r="J553" s="220">
        <f>ROUND(I553*H553,2)</f>
        <v>0</v>
      </c>
      <c r="K553" s="221"/>
      <c r="L553" s="45"/>
      <c r="M553" s="222" t="s">
        <v>1</v>
      </c>
      <c r="N553" s="223" t="s">
        <v>41</v>
      </c>
      <c r="O553" s="92"/>
      <c r="P553" s="224">
        <f>O553*H553</f>
        <v>0</v>
      </c>
      <c r="Q553" s="224">
        <v>0</v>
      </c>
      <c r="R553" s="224">
        <f>Q553*H553</f>
        <v>0</v>
      </c>
      <c r="S553" s="224">
        <v>0</v>
      </c>
      <c r="T553" s="22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6" t="s">
        <v>260</v>
      </c>
      <c r="AT553" s="226" t="s">
        <v>182</v>
      </c>
      <c r="AU553" s="226" t="s">
        <v>85</v>
      </c>
      <c r="AY553" s="18" t="s">
        <v>180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18" t="s">
        <v>81</v>
      </c>
      <c r="BK553" s="227">
        <f>ROUND(I553*H553,2)</f>
        <v>0</v>
      </c>
      <c r="BL553" s="18" t="s">
        <v>260</v>
      </c>
      <c r="BM553" s="226" t="s">
        <v>898</v>
      </c>
    </row>
    <row r="554" s="12" customFormat="1" ht="22.8" customHeight="1">
      <c r="A554" s="12"/>
      <c r="B554" s="198"/>
      <c r="C554" s="199"/>
      <c r="D554" s="200" t="s">
        <v>75</v>
      </c>
      <c r="E554" s="212" t="s">
        <v>899</v>
      </c>
      <c r="F554" s="212" t="s">
        <v>900</v>
      </c>
      <c r="G554" s="199"/>
      <c r="H554" s="199"/>
      <c r="I554" s="202"/>
      <c r="J554" s="213">
        <f>BK554</f>
        <v>0</v>
      </c>
      <c r="K554" s="199"/>
      <c r="L554" s="204"/>
      <c r="M554" s="205"/>
      <c r="N554" s="206"/>
      <c r="O554" s="206"/>
      <c r="P554" s="207">
        <f>SUM(P555:P562)</f>
        <v>0</v>
      </c>
      <c r="Q554" s="206"/>
      <c r="R554" s="207">
        <f>SUM(R555:R562)</f>
        <v>0.13534560000000001</v>
      </c>
      <c r="S554" s="206"/>
      <c r="T554" s="208">
        <f>SUM(T555:T562)</f>
        <v>0.042504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09" t="s">
        <v>85</v>
      </c>
      <c r="AT554" s="210" t="s">
        <v>75</v>
      </c>
      <c r="AU554" s="210" t="s">
        <v>81</v>
      </c>
      <c r="AY554" s="209" t="s">
        <v>180</v>
      </c>
      <c r="BK554" s="211">
        <f>SUM(BK555:BK562)</f>
        <v>0</v>
      </c>
    </row>
    <row r="555" s="2" customFormat="1" ht="24.15" customHeight="1">
      <c r="A555" s="39"/>
      <c r="B555" s="40"/>
      <c r="C555" s="214" t="s">
        <v>901</v>
      </c>
      <c r="D555" s="214" t="s">
        <v>182</v>
      </c>
      <c r="E555" s="215" t="s">
        <v>902</v>
      </c>
      <c r="F555" s="216" t="s">
        <v>903</v>
      </c>
      <c r="G555" s="217" t="s">
        <v>185</v>
      </c>
      <c r="H555" s="218">
        <v>283.36000000000001</v>
      </c>
      <c r="I555" s="219"/>
      <c r="J555" s="220">
        <f>ROUND(I555*H555,2)</f>
        <v>0</v>
      </c>
      <c r="K555" s="221"/>
      <c r="L555" s="45"/>
      <c r="M555" s="222" t="s">
        <v>1</v>
      </c>
      <c r="N555" s="223" t="s">
        <v>41</v>
      </c>
      <c r="O555" s="92"/>
      <c r="P555" s="224">
        <f>O555*H555</f>
        <v>0</v>
      </c>
      <c r="Q555" s="224">
        <v>0</v>
      </c>
      <c r="R555" s="224">
        <f>Q555*H555</f>
        <v>0</v>
      </c>
      <c r="S555" s="224">
        <v>0.00014999999999999999</v>
      </c>
      <c r="T555" s="225">
        <f>S555*H555</f>
        <v>0.042504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6" t="s">
        <v>260</v>
      </c>
      <c r="AT555" s="226" t="s">
        <v>182</v>
      </c>
      <c r="AU555" s="226" t="s">
        <v>85</v>
      </c>
      <c r="AY555" s="18" t="s">
        <v>180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18" t="s">
        <v>81</v>
      </c>
      <c r="BK555" s="227">
        <f>ROUND(I555*H555,2)</f>
        <v>0</v>
      </c>
      <c r="BL555" s="18" t="s">
        <v>260</v>
      </c>
      <c r="BM555" s="226" t="s">
        <v>904</v>
      </c>
    </row>
    <row r="556" s="13" customFormat="1">
      <c r="A556" s="13"/>
      <c r="B556" s="228"/>
      <c r="C556" s="229"/>
      <c r="D556" s="230" t="s">
        <v>188</v>
      </c>
      <c r="E556" s="231" t="s">
        <v>1</v>
      </c>
      <c r="F556" s="232" t="s">
        <v>905</v>
      </c>
      <c r="G556" s="229"/>
      <c r="H556" s="233">
        <v>33.359999999999999</v>
      </c>
      <c r="I556" s="234"/>
      <c r="J556" s="229"/>
      <c r="K556" s="229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188</v>
      </c>
      <c r="AU556" s="239" t="s">
        <v>85</v>
      </c>
      <c r="AV556" s="13" t="s">
        <v>85</v>
      </c>
      <c r="AW556" s="13" t="s">
        <v>32</v>
      </c>
      <c r="AX556" s="13" t="s">
        <v>76</v>
      </c>
      <c r="AY556" s="239" t="s">
        <v>180</v>
      </c>
    </row>
    <row r="557" s="13" customFormat="1">
      <c r="A557" s="13"/>
      <c r="B557" s="228"/>
      <c r="C557" s="229"/>
      <c r="D557" s="230" t="s">
        <v>188</v>
      </c>
      <c r="E557" s="231" t="s">
        <v>1</v>
      </c>
      <c r="F557" s="232" t="s">
        <v>906</v>
      </c>
      <c r="G557" s="229"/>
      <c r="H557" s="233">
        <v>250</v>
      </c>
      <c r="I557" s="234"/>
      <c r="J557" s="229"/>
      <c r="K557" s="229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188</v>
      </c>
      <c r="AU557" s="239" t="s">
        <v>85</v>
      </c>
      <c r="AV557" s="13" t="s">
        <v>85</v>
      </c>
      <c r="AW557" s="13" t="s">
        <v>32</v>
      </c>
      <c r="AX557" s="13" t="s">
        <v>76</v>
      </c>
      <c r="AY557" s="239" t="s">
        <v>180</v>
      </c>
    </row>
    <row r="558" s="14" customFormat="1">
      <c r="A558" s="14"/>
      <c r="B558" s="240"/>
      <c r="C558" s="241"/>
      <c r="D558" s="230" t="s">
        <v>188</v>
      </c>
      <c r="E558" s="242" t="s">
        <v>1</v>
      </c>
      <c r="F558" s="243" t="s">
        <v>192</v>
      </c>
      <c r="G558" s="241"/>
      <c r="H558" s="244">
        <v>283.36000000000001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188</v>
      </c>
      <c r="AU558" s="250" t="s">
        <v>85</v>
      </c>
      <c r="AV558" s="14" t="s">
        <v>186</v>
      </c>
      <c r="AW558" s="14" t="s">
        <v>32</v>
      </c>
      <c r="AX558" s="14" t="s">
        <v>81</v>
      </c>
      <c r="AY558" s="250" t="s">
        <v>180</v>
      </c>
    </row>
    <row r="559" s="2" customFormat="1" ht="24.15" customHeight="1">
      <c r="A559" s="39"/>
      <c r="B559" s="40"/>
      <c r="C559" s="214" t="s">
        <v>907</v>
      </c>
      <c r="D559" s="214" t="s">
        <v>182</v>
      </c>
      <c r="E559" s="215" t="s">
        <v>908</v>
      </c>
      <c r="F559" s="216" t="s">
        <v>909</v>
      </c>
      <c r="G559" s="217" t="s">
        <v>185</v>
      </c>
      <c r="H559" s="218">
        <v>283.36000000000001</v>
      </c>
      <c r="I559" s="219"/>
      <c r="J559" s="220">
        <f>ROUND(I559*H559,2)</f>
        <v>0</v>
      </c>
      <c r="K559" s="221"/>
      <c r="L559" s="45"/>
      <c r="M559" s="222" t="s">
        <v>1</v>
      </c>
      <c r="N559" s="223" t="s">
        <v>41</v>
      </c>
      <c r="O559" s="92"/>
      <c r="P559" s="224">
        <f>O559*H559</f>
        <v>0</v>
      </c>
      <c r="Q559" s="224">
        <v>0</v>
      </c>
      <c r="R559" s="224">
        <f>Q559*H559</f>
        <v>0</v>
      </c>
      <c r="S559" s="224">
        <v>0</v>
      </c>
      <c r="T559" s="225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6" t="s">
        <v>260</v>
      </c>
      <c r="AT559" s="226" t="s">
        <v>182</v>
      </c>
      <c r="AU559" s="226" t="s">
        <v>85</v>
      </c>
      <c r="AY559" s="18" t="s">
        <v>180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18" t="s">
        <v>81</v>
      </c>
      <c r="BK559" s="227">
        <f>ROUND(I559*H559,2)</f>
        <v>0</v>
      </c>
      <c r="BL559" s="18" t="s">
        <v>260</v>
      </c>
      <c r="BM559" s="226" t="s">
        <v>910</v>
      </c>
    </row>
    <row r="560" s="2" customFormat="1" ht="24.15" customHeight="1">
      <c r="A560" s="39"/>
      <c r="B560" s="40"/>
      <c r="C560" s="214" t="s">
        <v>911</v>
      </c>
      <c r="D560" s="214" t="s">
        <v>182</v>
      </c>
      <c r="E560" s="215" t="s">
        <v>912</v>
      </c>
      <c r="F560" s="216" t="s">
        <v>913</v>
      </c>
      <c r="G560" s="217" t="s">
        <v>185</v>
      </c>
      <c r="H560" s="218">
        <v>283.36000000000001</v>
      </c>
      <c r="I560" s="219"/>
      <c r="J560" s="220">
        <f>ROUND(I560*H560,2)</f>
        <v>0</v>
      </c>
      <c r="K560" s="221"/>
      <c r="L560" s="45"/>
      <c r="M560" s="222" t="s">
        <v>1</v>
      </c>
      <c r="N560" s="223" t="s">
        <v>41</v>
      </c>
      <c r="O560" s="92"/>
      <c r="P560" s="224">
        <f>O560*H560</f>
        <v>0</v>
      </c>
      <c r="Q560" s="224">
        <v>0.00020000000000000001</v>
      </c>
      <c r="R560" s="224">
        <f>Q560*H560</f>
        <v>0.056672000000000007</v>
      </c>
      <c r="S560" s="224">
        <v>0</v>
      </c>
      <c r="T560" s="22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6" t="s">
        <v>260</v>
      </c>
      <c r="AT560" s="226" t="s">
        <v>182</v>
      </c>
      <c r="AU560" s="226" t="s">
        <v>85</v>
      </c>
      <c r="AY560" s="18" t="s">
        <v>180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8" t="s">
        <v>81</v>
      </c>
      <c r="BK560" s="227">
        <f>ROUND(I560*H560,2)</f>
        <v>0</v>
      </c>
      <c r="BL560" s="18" t="s">
        <v>260</v>
      </c>
      <c r="BM560" s="226" t="s">
        <v>914</v>
      </c>
    </row>
    <row r="561" s="2" customFormat="1" ht="33" customHeight="1">
      <c r="A561" s="39"/>
      <c r="B561" s="40"/>
      <c r="C561" s="214" t="s">
        <v>915</v>
      </c>
      <c r="D561" s="214" t="s">
        <v>182</v>
      </c>
      <c r="E561" s="215" t="s">
        <v>916</v>
      </c>
      <c r="F561" s="216" t="s">
        <v>917</v>
      </c>
      <c r="G561" s="217" t="s">
        <v>185</v>
      </c>
      <c r="H561" s="218">
        <v>283.36000000000001</v>
      </c>
      <c r="I561" s="219"/>
      <c r="J561" s="220">
        <f>ROUND(I561*H561,2)</f>
        <v>0</v>
      </c>
      <c r="K561" s="221"/>
      <c r="L561" s="45"/>
      <c r="M561" s="222" t="s">
        <v>1</v>
      </c>
      <c r="N561" s="223" t="s">
        <v>41</v>
      </c>
      <c r="O561" s="92"/>
      <c r="P561" s="224">
        <f>O561*H561</f>
        <v>0</v>
      </c>
      <c r="Q561" s="224">
        <v>0.00025999999999999998</v>
      </c>
      <c r="R561" s="224">
        <f>Q561*H561</f>
        <v>0.073673599999999992</v>
      </c>
      <c r="S561" s="224">
        <v>0</v>
      </c>
      <c r="T561" s="22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6" t="s">
        <v>260</v>
      </c>
      <c r="AT561" s="226" t="s">
        <v>182</v>
      </c>
      <c r="AU561" s="226" t="s">
        <v>85</v>
      </c>
      <c r="AY561" s="18" t="s">
        <v>180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18" t="s">
        <v>81</v>
      </c>
      <c r="BK561" s="227">
        <f>ROUND(I561*H561,2)</f>
        <v>0</v>
      </c>
      <c r="BL561" s="18" t="s">
        <v>260</v>
      </c>
      <c r="BM561" s="226" t="s">
        <v>918</v>
      </c>
    </row>
    <row r="562" s="2" customFormat="1" ht="37.8" customHeight="1">
      <c r="A562" s="39"/>
      <c r="B562" s="40"/>
      <c r="C562" s="214" t="s">
        <v>919</v>
      </c>
      <c r="D562" s="214" t="s">
        <v>182</v>
      </c>
      <c r="E562" s="215" t="s">
        <v>920</v>
      </c>
      <c r="F562" s="216" t="s">
        <v>921</v>
      </c>
      <c r="G562" s="217" t="s">
        <v>185</v>
      </c>
      <c r="H562" s="218">
        <v>250</v>
      </c>
      <c r="I562" s="219"/>
      <c r="J562" s="220">
        <f>ROUND(I562*H562,2)</f>
        <v>0</v>
      </c>
      <c r="K562" s="221"/>
      <c r="L562" s="45"/>
      <c r="M562" s="222" t="s">
        <v>1</v>
      </c>
      <c r="N562" s="223" t="s">
        <v>41</v>
      </c>
      <c r="O562" s="92"/>
      <c r="P562" s="224">
        <f>O562*H562</f>
        <v>0</v>
      </c>
      <c r="Q562" s="224">
        <v>2.0000000000000002E-05</v>
      </c>
      <c r="R562" s="224">
        <f>Q562*H562</f>
        <v>0.0050000000000000001</v>
      </c>
      <c r="S562" s="224">
        <v>0</v>
      </c>
      <c r="T562" s="22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6" t="s">
        <v>260</v>
      </c>
      <c r="AT562" s="226" t="s">
        <v>182</v>
      </c>
      <c r="AU562" s="226" t="s">
        <v>85</v>
      </c>
      <c r="AY562" s="18" t="s">
        <v>180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18" t="s">
        <v>81</v>
      </c>
      <c r="BK562" s="227">
        <f>ROUND(I562*H562,2)</f>
        <v>0</v>
      </c>
      <c r="BL562" s="18" t="s">
        <v>260</v>
      </c>
      <c r="BM562" s="226" t="s">
        <v>922</v>
      </c>
    </row>
    <row r="563" s="12" customFormat="1" ht="25.92" customHeight="1">
      <c r="A563" s="12"/>
      <c r="B563" s="198"/>
      <c r="C563" s="199"/>
      <c r="D563" s="200" t="s">
        <v>75</v>
      </c>
      <c r="E563" s="201" t="s">
        <v>923</v>
      </c>
      <c r="F563" s="201" t="s">
        <v>924</v>
      </c>
      <c r="G563" s="199"/>
      <c r="H563" s="199"/>
      <c r="I563" s="202"/>
      <c r="J563" s="203">
        <f>BK563</f>
        <v>0</v>
      </c>
      <c r="K563" s="199"/>
      <c r="L563" s="204"/>
      <c r="M563" s="205"/>
      <c r="N563" s="206"/>
      <c r="O563" s="206"/>
      <c r="P563" s="207">
        <f>P564+P571+P575+P577+P579+P581</f>
        <v>0</v>
      </c>
      <c r="Q563" s="206"/>
      <c r="R563" s="207">
        <f>R564+R571+R575+R577+R579+R581</f>
        <v>0</v>
      </c>
      <c r="S563" s="206"/>
      <c r="T563" s="208">
        <f>T564+T571+T575+T577+T579+T581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9" t="s">
        <v>204</v>
      </c>
      <c r="AT563" s="210" t="s">
        <v>75</v>
      </c>
      <c r="AU563" s="210" t="s">
        <v>76</v>
      </c>
      <c r="AY563" s="209" t="s">
        <v>180</v>
      </c>
      <c r="BK563" s="211">
        <f>BK564+BK571+BK575+BK577+BK579+BK581</f>
        <v>0</v>
      </c>
    </row>
    <row r="564" s="12" customFormat="1" ht="22.8" customHeight="1">
      <c r="A564" s="12"/>
      <c r="B564" s="198"/>
      <c r="C564" s="199"/>
      <c r="D564" s="200" t="s">
        <v>75</v>
      </c>
      <c r="E564" s="212" t="s">
        <v>925</v>
      </c>
      <c r="F564" s="212" t="s">
        <v>926</v>
      </c>
      <c r="G564" s="199"/>
      <c r="H564" s="199"/>
      <c r="I564" s="202"/>
      <c r="J564" s="213">
        <f>BK564</f>
        <v>0</v>
      </c>
      <c r="K564" s="199"/>
      <c r="L564" s="204"/>
      <c r="M564" s="205"/>
      <c r="N564" s="206"/>
      <c r="O564" s="206"/>
      <c r="P564" s="207">
        <f>SUM(P565:P570)</f>
        <v>0</v>
      </c>
      <c r="Q564" s="206"/>
      <c r="R564" s="207">
        <f>SUM(R565:R570)</f>
        <v>0</v>
      </c>
      <c r="S564" s="206"/>
      <c r="T564" s="208">
        <f>SUM(T565:T570)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09" t="s">
        <v>204</v>
      </c>
      <c r="AT564" s="210" t="s">
        <v>75</v>
      </c>
      <c r="AU564" s="210" t="s">
        <v>81</v>
      </c>
      <c r="AY564" s="209" t="s">
        <v>180</v>
      </c>
      <c r="BK564" s="211">
        <f>SUM(BK565:BK570)</f>
        <v>0</v>
      </c>
    </row>
    <row r="565" s="2" customFormat="1" ht="16.5" customHeight="1">
      <c r="A565" s="39"/>
      <c r="B565" s="40"/>
      <c r="C565" s="214" t="s">
        <v>927</v>
      </c>
      <c r="D565" s="214" t="s">
        <v>182</v>
      </c>
      <c r="E565" s="215" t="s">
        <v>928</v>
      </c>
      <c r="F565" s="216" t="s">
        <v>929</v>
      </c>
      <c r="G565" s="217" t="s">
        <v>930</v>
      </c>
      <c r="H565" s="218">
        <v>1</v>
      </c>
      <c r="I565" s="219"/>
      <c r="J565" s="220">
        <f>ROUND(I565*H565,2)</f>
        <v>0</v>
      </c>
      <c r="K565" s="221"/>
      <c r="L565" s="45"/>
      <c r="M565" s="222" t="s">
        <v>1</v>
      </c>
      <c r="N565" s="223" t="s">
        <v>41</v>
      </c>
      <c r="O565" s="92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6" t="s">
        <v>931</v>
      </c>
      <c r="AT565" s="226" t="s">
        <v>182</v>
      </c>
      <c r="AU565" s="226" t="s">
        <v>85</v>
      </c>
      <c r="AY565" s="18" t="s">
        <v>180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18" t="s">
        <v>81</v>
      </c>
      <c r="BK565" s="227">
        <f>ROUND(I565*H565,2)</f>
        <v>0</v>
      </c>
      <c r="BL565" s="18" t="s">
        <v>931</v>
      </c>
      <c r="BM565" s="226" t="s">
        <v>932</v>
      </c>
    </row>
    <row r="566" s="15" customFormat="1">
      <c r="A566" s="15"/>
      <c r="B566" s="251"/>
      <c r="C566" s="252"/>
      <c r="D566" s="230" t="s">
        <v>188</v>
      </c>
      <c r="E566" s="253" t="s">
        <v>1</v>
      </c>
      <c r="F566" s="254" t="s">
        <v>933</v>
      </c>
      <c r="G566" s="252"/>
      <c r="H566" s="253" t="s">
        <v>1</v>
      </c>
      <c r="I566" s="255"/>
      <c r="J566" s="252"/>
      <c r="K566" s="252"/>
      <c r="L566" s="256"/>
      <c r="M566" s="257"/>
      <c r="N566" s="258"/>
      <c r="O566" s="258"/>
      <c r="P566" s="258"/>
      <c r="Q566" s="258"/>
      <c r="R566" s="258"/>
      <c r="S566" s="258"/>
      <c r="T566" s="25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0" t="s">
        <v>188</v>
      </c>
      <c r="AU566" s="260" t="s">
        <v>85</v>
      </c>
      <c r="AV566" s="15" t="s">
        <v>81</v>
      </c>
      <c r="AW566" s="15" t="s">
        <v>32</v>
      </c>
      <c r="AX566" s="15" t="s">
        <v>76</v>
      </c>
      <c r="AY566" s="260" t="s">
        <v>180</v>
      </c>
    </row>
    <row r="567" s="13" customFormat="1">
      <c r="A567" s="13"/>
      <c r="B567" s="228"/>
      <c r="C567" s="229"/>
      <c r="D567" s="230" t="s">
        <v>188</v>
      </c>
      <c r="E567" s="231" t="s">
        <v>1</v>
      </c>
      <c r="F567" s="232" t="s">
        <v>81</v>
      </c>
      <c r="G567" s="229"/>
      <c r="H567" s="233">
        <v>1</v>
      </c>
      <c r="I567" s="234"/>
      <c r="J567" s="229"/>
      <c r="K567" s="229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188</v>
      </c>
      <c r="AU567" s="239" t="s">
        <v>85</v>
      </c>
      <c r="AV567" s="13" t="s">
        <v>85</v>
      </c>
      <c r="AW567" s="13" t="s">
        <v>32</v>
      </c>
      <c r="AX567" s="13" t="s">
        <v>81</v>
      </c>
      <c r="AY567" s="239" t="s">
        <v>180</v>
      </c>
    </row>
    <row r="568" s="2" customFormat="1" ht="16.5" customHeight="1">
      <c r="A568" s="39"/>
      <c r="B568" s="40"/>
      <c r="C568" s="214" t="s">
        <v>934</v>
      </c>
      <c r="D568" s="214" t="s">
        <v>182</v>
      </c>
      <c r="E568" s="215" t="s">
        <v>935</v>
      </c>
      <c r="F568" s="216" t="s">
        <v>936</v>
      </c>
      <c r="G568" s="217" t="s">
        <v>930</v>
      </c>
      <c r="H568" s="218">
        <v>1</v>
      </c>
      <c r="I568" s="219"/>
      <c r="J568" s="220">
        <f>ROUND(I568*H568,2)</f>
        <v>0</v>
      </c>
      <c r="K568" s="221"/>
      <c r="L568" s="45"/>
      <c r="M568" s="222" t="s">
        <v>1</v>
      </c>
      <c r="N568" s="223" t="s">
        <v>41</v>
      </c>
      <c r="O568" s="92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6" t="s">
        <v>931</v>
      </c>
      <c r="AT568" s="226" t="s">
        <v>182</v>
      </c>
      <c r="AU568" s="226" t="s">
        <v>85</v>
      </c>
      <c r="AY568" s="18" t="s">
        <v>180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18" t="s">
        <v>81</v>
      </c>
      <c r="BK568" s="227">
        <f>ROUND(I568*H568,2)</f>
        <v>0</v>
      </c>
      <c r="BL568" s="18" t="s">
        <v>931</v>
      </c>
      <c r="BM568" s="226" t="s">
        <v>937</v>
      </c>
    </row>
    <row r="569" s="15" customFormat="1">
      <c r="A569" s="15"/>
      <c r="B569" s="251"/>
      <c r="C569" s="252"/>
      <c r="D569" s="230" t="s">
        <v>188</v>
      </c>
      <c r="E569" s="253" t="s">
        <v>1</v>
      </c>
      <c r="F569" s="254" t="s">
        <v>938</v>
      </c>
      <c r="G569" s="252"/>
      <c r="H569" s="253" t="s">
        <v>1</v>
      </c>
      <c r="I569" s="255"/>
      <c r="J569" s="252"/>
      <c r="K569" s="252"/>
      <c r="L569" s="256"/>
      <c r="M569" s="257"/>
      <c r="N569" s="258"/>
      <c r="O569" s="258"/>
      <c r="P569" s="258"/>
      <c r="Q569" s="258"/>
      <c r="R569" s="258"/>
      <c r="S569" s="258"/>
      <c r="T569" s="259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0" t="s">
        <v>188</v>
      </c>
      <c r="AU569" s="260" t="s">
        <v>85</v>
      </c>
      <c r="AV569" s="15" t="s">
        <v>81</v>
      </c>
      <c r="AW569" s="15" t="s">
        <v>32</v>
      </c>
      <c r="AX569" s="15" t="s">
        <v>76</v>
      </c>
      <c r="AY569" s="260" t="s">
        <v>180</v>
      </c>
    </row>
    <row r="570" s="13" customFormat="1">
      <c r="A570" s="13"/>
      <c r="B570" s="228"/>
      <c r="C570" s="229"/>
      <c r="D570" s="230" t="s">
        <v>188</v>
      </c>
      <c r="E570" s="231" t="s">
        <v>1</v>
      </c>
      <c r="F570" s="232" t="s">
        <v>81</v>
      </c>
      <c r="G570" s="229"/>
      <c r="H570" s="233">
        <v>1</v>
      </c>
      <c r="I570" s="234"/>
      <c r="J570" s="229"/>
      <c r="K570" s="229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188</v>
      </c>
      <c r="AU570" s="239" t="s">
        <v>85</v>
      </c>
      <c r="AV570" s="13" t="s">
        <v>85</v>
      </c>
      <c r="AW570" s="13" t="s">
        <v>32</v>
      </c>
      <c r="AX570" s="13" t="s">
        <v>81</v>
      </c>
      <c r="AY570" s="239" t="s">
        <v>180</v>
      </c>
    </row>
    <row r="571" s="12" customFormat="1" ht="22.8" customHeight="1">
      <c r="A571" s="12"/>
      <c r="B571" s="198"/>
      <c r="C571" s="199"/>
      <c r="D571" s="200" t="s">
        <v>75</v>
      </c>
      <c r="E571" s="212" t="s">
        <v>939</v>
      </c>
      <c r="F571" s="212" t="s">
        <v>940</v>
      </c>
      <c r="G571" s="199"/>
      <c r="H571" s="199"/>
      <c r="I571" s="202"/>
      <c r="J571" s="213">
        <f>BK571</f>
        <v>0</v>
      </c>
      <c r="K571" s="199"/>
      <c r="L571" s="204"/>
      <c r="M571" s="205"/>
      <c r="N571" s="206"/>
      <c r="O571" s="206"/>
      <c r="P571" s="207">
        <f>SUM(P572:P574)</f>
        <v>0</v>
      </c>
      <c r="Q571" s="206"/>
      <c r="R571" s="207">
        <f>SUM(R572:R574)</f>
        <v>0</v>
      </c>
      <c r="S571" s="206"/>
      <c r="T571" s="208">
        <f>SUM(T572:T574)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09" t="s">
        <v>204</v>
      </c>
      <c r="AT571" s="210" t="s">
        <v>75</v>
      </c>
      <c r="AU571" s="210" t="s">
        <v>81</v>
      </c>
      <c r="AY571" s="209" t="s">
        <v>180</v>
      </c>
      <c r="BK571" s="211">
        <f>SUM(BK572:BK574)</f>
        <v>0</v>
      </c>
    </row>
    <row r="572" s="2" customFormat="1" ht="16.5" customHeight="1">
      <c r="A572" s="39"/>
      <c r="B572" s="40"/>
      <c r="C572" s="214" t="s">
        <v>941</v>
      </c>
      <c r="D572" s="214" t="s">
        <v>182</v>
      </c>
      <c r="E572" s="215" t="s">
        <v>942</v>
      </c>
      <c r="F572" s="216" t="s">
        <v>940</v>
      </c>
      <c r="G572" s="217" t="s">
        <v>930</v>
      </c>
      <c r="H572" s="218">
        <v>1</v>
      </c>
      <c r="I572" s="219"/>
      <c r="J572" s="220">
        <f>ROUND(I572*H572,2)</f>
        <v>0</v>
      </c>
      <c r="K572" s="221"/>
      <c r="L572" s="45"/>
      <c r="M572" s="222" t="s">
        <v>1</v>
      </c>
      <c r="N572" s="223" t="s">
        <v>41</v>
      </c>
      <c r="O572" s="92"/>
      <c r="P572" s="224">
        <f>O572*H572</f>
        <v>0</v>
      </c>
      <c r="Q572" s="224">
        <v>0</v>
      </c>
      <c r="R572" s="224">
        <f>Q572*H572</f>
        <v>0</v>
      </c>
      <c r="S572" s="224">
        <v>0</v>
      </c>
      <c r="T572" s="22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6" t="s">
        <v>931</v>
      </c>
      <c r="AT572" s="226" t="s">
        <v>182</v>
      </c>
      <c r="AU572" s="226" t="s">
        <v>85</v>
      </c>
      <c r="AY572" s="18" t="s">
        <v>180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18" t="s">
        <v>81</v>
      </c>
      <c r="BK572" s="227">
        <f>ROUND(I572*H572,2)</f>
        <v>0</v>
      </c>
      <c r="BL572" s="18" t="s">
        <v>931</v>
      </c>
      <c r="BM572" s="226" t="s">
        <v>943</v>
      </c>
    </row>
    <row r="573" s="15" customFormat="1">
      <c r="A573" s="15"/>
      <c r="B573" s="251"/>
      <c r="C573" s="252"/>
      <c r="D573" s="230" t="s">
        <v>188</v>
      </c>
      <c r="E573" s="253" t="s">
        <v>1</v>
      </c>
      <c r="F573" s="254" t="s">
        <v>944</v>
      </c>
      <c r="G573" s="252"/>
      <c r="H573" s="253" t="s">
        <v>1</v>
      </c>
      <c r="I573" s="255"/>
      <c r="J573" s="252"/>
      <c r="K573" s="252"/>
      <c r="L573" s="256"/>
      <c r="M573" s="257"/>
      <c r="N573" s="258"/>
      <c r="O573" s="258"/>
      <c r="P573" s="258"/>
      <c r="Q573" s="258"/>
      <c r="R573" s="258"/>
      <c r="S573" s="258"/>
      <c r="T573" s="259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0" t="s">
        <v>188</v>
      </c>
      <c r="AU573" s="260" t="s">
        <v>85</v>
      </c>
      <c r="AV573" s="15" t="s">
        <v>81</v>
      </c>
      <c r="AW573" s="15" t="s">
        <v>32</v>
      </c>
      <c r="AX573" s="15" t="s">
        <v>76</v>
      </c>
      <c r="AY573" s="260" t="s">
        <v>180</v>
      </c>
    </row>
    <row r="574" s="13" customFormat="1">
      <c r="A574" s="13"/>
      <c r="B574" s="228"/>
      <c r="C574" s="229"/>
      <c r="D574" s="230" t="s">
        <v>188</v>
      </c>
      <c r="E574" s="231" t="s">
        <v>1</v>
      </c>
      <c r="F574" s="232" t="s">
        <v>81</v>
      </c>
      <c r="G574" s="229"/>
      <c r="H574" s="233">
        <v>1</v>
      </c>
      <c r="I574" s="234"/>
      <c r="J574" s="229"/>
      <c r="K574" s="229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188</v>
      </c>
      <c r="AU574" s="239" t="s">
        <v>85</v>
      </c>
      <c r="AV574" s="13" t="s">
        <v>85</v>
      </c>
      <c r="AW574" s="13" t="s">
        <v>32</v>
      </c>
      <c r="AX574" s="13" t="s">
        <v>81</v>
      </c>
      <c r="AY574" s="239" t="s">
        <v>180</v>
      </c>
    </row>
    <row r="575" s="12" customFormat="1" ht="22.8" customHeight="1">
      <c r="A575" s="12"/>
      <c r="B575" s="198"/>
      <c r="C575" s="199"/>
      <c r="D575" s="200" t="s">
        <v>75</v>
      </c>
      <c r="E575" s="212" t="s">
        <v>945</v>
      </c>
      <c r="F575" s="212" t="s">
        <v>946</v>
      </c>
      <c r="G575" s="199"/>
      <c r="H575" s="199"/>
      <c r="I575" s="202"/>
      <c r="J575" s="213">
        <f>BK575</f>
        <v>0</v>
      </c>
      <c r="K575" s="199"/>
      <c r="L575" s="204"/>
      <c r="M575" s="205"/>
      <c r="N575" s="206"/>
      <c r="O575" s="206"/>
      <c r="P575" s="207">
        <f>P576</f>
        <v>0</v>
      </c>
      <c r="Q575" s="206"/>
      <c r="R575" s="207">
        <f>R576</f>
        <v>0</v>
      </c>
      <c r="S575" s="206"/>
      <c r="T575" s="208">
        <f>T576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9" t="s">
        <v>204</v>
      </c>
      <c r="AT575" s="210" t="s">
        <v>75</v>
      </c>
      <c r="AU575" s="210" t="s">
        <v>81</v>
      </c>
      <c r="AY575" s="209" t="s">
        <v>180</v>
      </c>
      <c r="BK575" s="211">
        <f>BK576</f>
        <v>0</v>
      </c>
    </row>
    <row r="576" s="2" customFormat="1" ht="16.5" customHeight="1">
      <c r="A576" s="39"/>
      <c r="B576" s="40"/>
      <c r="C576" s="214" t="s">
        <v>947</v>
      </c>
      <c r="D576" s="214" t="s">
        <v>182</v>
      </c>
      <c r="E576" s="215" t="s">
        <v>948</v>
      </c>
      <c r="F576" s="216" t="s">
        <v>949</v>
      </c>
      <c r="G576" s="217" t="s">
        <v>930</v>
      </c>
      <c r="H576" s="218">
        <v>1</v>
      </c>
      <c r="I576" s="219"/>
      <c r="J576" s="220">
        <f>ROUND(I576*H576,2)</f>
        <v>0</v>
      </c>
      <c r="K576" s="221"/>
      <c r="L576" s="45"/>
      <c r="M576" s="222" t="s">
        <v>1</v>
      </c>
      <c r="N576" s="223" t="s">
        <v>41</v>
      </c>
      <c r="O576" s="92"/>
      <c r="P576" s="224">
        <f>O576*H576</f>
        <v>0</v>
      </c>
      <c r="Q576" s="224">
        <v>0</v>
      </c>
      <c r="R576" s="224">
        <f>Q576*H576</f>
        <v>0</v>
      </c>
      <c r="S576" s="224">
        <v>0</v>
      </c>
      <c r="T576" s="22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6" t="s">
        <v>931</v>
      </c>
      <c r="AT576" s="226" t="s">
        <v>182</v>
      </c>
      <c r="AU576" s="226" t="s">
        <v>85</v>
      </c>
      <c r="AY576" s="18" t="s">
        <v>180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18" t="s">
        <v>81</v>
      </c>
      <c r="BK576" s="227">
        <f>ROUND(I576*H576,2)</f>
        <v>0</v>
      </c>
      <c r="BL576" s="18" t="s">
        <v>931</v>
      </c>
      <c r="BM576" s="226" t="s">
        <v>950</v>
      </c>
    </row>
    <row r="577" s="12" customFormat="1" ht="22.8" customHeight="1">
      <c r="A577" s="12"/>
      <c r="B577" s="198"/>
      <c r="C577" s="199"/>
      <c r="D577" s="200" t="s">
        <v>75</v>
      </c>
      <c r="E577" s="212" t="s">
        <v>951</v>
      </c>
      <c r="F577" s="212" t="s">
        <v>952</v>
      </c>
      <c r="G577" s="199"/>
      <c r="H577" s="199"/>
      <c r="I577" s="202"/>
      <c r="J577" s="213">
        <f>BK577</f>
        <v>0</v>
      </c>
      <c r="K577" s="199"/>
      <c r="L577" s="204"/>
      <c r="M577" s="205"/>
      <c r="N577" s="206"/>
      <c r="O577" s="206"/>
      <c r="P577" s="207">
        <f>P578</f>
        <v>0</v>
      </c>
      <c r="Q577" s="206"/>
      <c r="R577" s="207">
        <f>R578</f>
        <v>0</v>
      </c>
      <c r="S577" s="206"/>
      <c r="T577" s="208">
        <f>T578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9" t="s">
        <v>204</v>
      </c>
      <c r="AT577" s="210" t="s">
        <v>75</v>
      </c>
      <c r="AU577" s="210" t="s">
        <v>81</v>
      </c>
      <c r="AY577" s="209" t="s">
        <v>180</v>
      </c>
      <c r="BK577" s="211">
        <f>BK578</f>
        <v>0</v>
      </c>
    </row>
    <row r="578" s="2" customFormat="1" ht="16.5" customHeight="1">
      <c r="A578" s="39"/>
      <c r="B578" s="40"/>
      <c r="C578" s="214" t="s">
        <v>953</v>
      </c>
      <c r="D578" s="214" t="s">
        <v>182</v>
      </c>
      <c r="E578" s="215" t="s">
        <v>954</v>
      </c>
      <c r="F578" s="216" t="s">
        <v>952</v>
      </c>
      <c r="G578" s="217" t="s">
        <v>930</v>
      </c>
      <c r="H578" s="218">
        <v>1</v>
      </c>
      <c r="I578" s="219"/>
      <c r="J578" s="220">
        <f>ROUND(I578*H578,2)</f>
        <v>0</v>
      </c>
      <c r="K578" s="221"/>
      <c r="L578" s="45"/>
      <c r="M578" s="222" t="s">
        <v>1</v>
      </c>
      <c r="N578" s="223" t="s">
        <v>41</v>
      </c>
      <c r="O578" s="92"/>
      <c r="P578" s="224">
        <f>O578*H578</f>
        <v>0</v>
      </c>
      <c r="Q578" s="224">
        <v>0</v>
      </c>
      <c r="R578" s="224">
        <f>Q578*H578</f>
        <v>0</v>
      </c>
      <c r="S578" s="224">
        <v>0</v>
      </c>
      <c r="T578" s="22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6" t="s">
        <v>931</v>
      </c>
      <c r="AT578" s="226" t="s">
        <v>182</v>
      </c>
      <c r="AU578" s="226" t="s">
        <v>85</v>
      </c>
      <c r="AY578" s="18" t="s">
        <v>180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18" t="s">
        <v>81</v>
      </c>
      <c r="BK578" s="227">
        <f>ROUND(I578*H578,2)</f>
        <v>0</v>
      </c>
      <c r="BL578" s="18" t="s">
        <v>931</v>
      </c>
      <c r="BM578" s="226" t="s">
        <v>955</v>
      </c>
    </row>
    <row r="579" s="12" customFormat="1" ht="22.8" customHeight="1">
      <c r="A579" s="12"/>
      <c r="B579" s="198"/>
      <c r="C579" s="199"/>
      <c r="D579" s="200" t="s">
        <v>75</v>
      </c>
      <c r="E579" s="212" t="s">
        <v>956</v>
      </c>
      <c r="F579" s="212" t="s">
        <v>957</v>
      </c>
      <c r="G579" s="199"/>
      <c r="H579" s="199"/>
      <c r="I579" s="202"/>
      <c r="J579" s="213">
        <f>BK579</f>
        <v>0</v>
      </c>
      <c r="K579" s="199"/>
      <c r="L579" s="204"/>
      <c r="M579" s="205"/>
      <c r="N579" s="206"/>
      <c r="O579" s="206"/>
      <c r="P579" s="207">
        <f>P580</f>
        <v>0</v>
      </c>
      <c r="Q579" s="206"/>
      <c r="R579" s="207">
        <f>R580</f>
        <v>0</v>
      </c>
      <c r="S579" s="206"/>
      <c r="T579" s="208">
        <f>T580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09" t="s">
        <v>204</v>
      </c>
      <c r="AT579" s="210" t="s">
        <v>75</v>
      </c>
      <c r="AU579" s="210" t="s">
        <v>81</v>
      </c>
      <c r="AY579" s="209" t="s">
        <v>180</v>
      </c>
      <c r="BK579" s="211">
        <f>BK580</f>
        <v>0</v>
      </c>
    </row>
    <row r="580" s="2" customFormat="1" ht="16.5" customHeight="1">
      <c r="A580" s="39"/>
      <c r="B580" s="40"/>
      <c r="C580" s="214" t="s">
        <v>958</v>
      </c>
      <c r="D580" s="214" t="s">
        <v>182</v>
      </c>
      <c r="E580" s="215" t="s">
        <v>959</v>
      </c>
      <c r="F580" s="216" t="s">
        <v>960</v>
      </c>
      <c r="G580" s="217" t="s">
        <v>930</v>
      </c>
      <c r="H580" s="218">
        <v>1</v>
      </c>
      <c r="I580" s="219"/>
      <c r="J580" s="220">
        <f>ROUND(I580*H580,2)</f>
        <v>0</v>
      </c>
      <c r="K580" s="221"/>
      <c r="L580" s="45"/>
      <c r="M580" s="222" t="s">
        <v>1</v>
      </c>
      <c r="N580" s="223" t="s">
        <v>41</v>
      </c>
      <c r="O580" s="92"/>
      <c r="P580" s="224">
        <f>O580*H580</f>
        <v>0</v>
      </c>
      <c r="Q580" s="224">
        <v>0</v>
      </c>
      <c r="R580" s="224">
        <f>Q580*H580</f>
        <v>0</v>
      </c>
      <c r="S580" s="224">
        <v>0</v>
      </c>
      <c r="T580" s="22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6" t="s">
        <v>931</v>
      </c>
      <c r="AT580" s="226" t="s">
        <v>182</v>
      </c>
      <c r="AU580" s="226" t="s">
        <v>85</v>
      </c>
      <c r="AY580" s="18" t="s">
        <v>180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18" t="s">
        <v>81</v>
      </c>
      <c r="BK580" s="227">
        <f>ROUND(I580*H580,2)</f>
        <v>0</v>
      </c>
      <c r="BL580" s="18" t="s">
        <v>931</v>
      </c>
      <c r="BM580" s="226" t="s">
        <v>961</v>
      </c>
    </row>
    <row r="581" s="12" customFormat="1" ht="22.8" customHeight="1">
      <c r="A581" s="12"/>
      <c r="B581" s="198"/>
      <c r="C581" s="199"/>
      <c r="D581" s="200" t="s">
        <v>75</v>
      </c>
      <c r="E581" s="212" t="s">
        <v>962</v>
      </c>
      <c r="F581" s="212" t="s">
        <v>963</v>
      </c>
      <c r="G581" s="199"/>
      <c r="H581" s="199"/>
      <c r="I581" s="202"/>
      <c r="J581" s="213">
        <f>BK581</f>
        <v>0</v>
      </c>
      <c r="K581" s="199"/>
      <c r="L581" s="204"/>
      <c r="M581" s="205"/>
      <c r="N581" s="206"/>
      <c r="O581" s="206"/>
      <c r="P581" s="207">
        <f>SUM(P582:P584)</f>
        <v>0</v>
      </c>
      <c r="Q581" s="206"/>
      <c r="R581" s="207">
        <f>SUM(R582:R584)</f>
        <v>0</v>
      </c>
      <c r="S581" s="206"/>
      <c r="T581" s="208">
        <f>SUM(T582:T584)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09" t="s">
        <v>204</v>
      </c>
      <c r="AT581" s="210" t="s">
        <v>75</v>
      </c>
      <c r="AU581" s="210" t="s">
        <v>81</v>
      </c>
      <c r="AY581" s="209" t="s">
        <v>180</v>
      </c>
      <c r="BK581" s="211">
        <f>SUM(BK582:BK584)</f>
        <v>0</v>
      </c>
    </row>
    <row r="582" s="2" customFormat="1" ht="16.5" customHeight="1">
      <c r="A582" s="39"/>
      <c r="B582" s="40"/>
      <c r="C582" s="214" t="s">
        <v>964</v>
      </c>
      <c r="D582" s="214" t="s">
        <v>182</v>
      </c>
      <c r="E582" s="215" t="s">
        <v>965</v>
      </c>
      <c r="F582" s="216" t="s">
        <v>966</v>
      </c>
      <c r="G582" s="217" t="s">
        <v>930</v>
      </c>
      <c r="H582" s="218">
        <v>1</v>
      </c>
      <c r="I582" s="219"/>
      <c r="J582" s="220">
        <f>ROUND(I582*H582,2)</f>
        <v>0</v>
      </c>
      <c r="K582" s="221"/>
      <c r="L582" s="45"/>
      <c r="M582" s="222" t="s">
        <v>1</v>
      </c>
      <c r="N582" s="223" t="s">
        <v>41</v>
      </c>
      <c r="O582" s="92"/>
      <c r="P582" s="224">
        <f>O582*H582</f>
        <v>0</v>
      </c>
      <c r="Q582" s="224">
        <v>0</v>
      </c>
      <c r="R582" s="224">
        <f>Q582*H582</f>
        <v>0</v>
      </c>
      <c r="S582" s="224">
        <v>0</v>
      </c>
      <c r="T582" s="22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6" t="s">
        <v>931</v>
      </c>
      <c r="AT582" s="226" t="s">
        <v>182</v>
      </c>
      <c r="AU582" s="226" t="s">
        <v>85</v>
      </c>
      <c r="AY582" s="18" t="s">
        <v>180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8" t="s">
        <v>81</v>
      </c>
      <c r="BK582" s="227">
        <f>ROUND(I582*H582,2)</f>
        <v>0</v>
      </c>
      <c r="BL582" s="18" t="s">
        <v>931</v>
      </c>
      <c r="BM582" s="226" t="s">
        <v>967</v>
      </c>
    </row>
    <row r="583" s="15" customFormat="1">
      <c r="A583" s="15"/>
      <c r="B583" s="251"/>
      <c r="C583" s="252"/>
      <c r="D583" s="230" t="s">
        <v>188</v>
      </c>
      <c r="E583" s="253" t="s">
        <v>1</v>
      </c>
      <c r="F583" s="254" t="s">
        <v>938</v>
      </c>
      <c r="G583" s="252"/>
      <c r="H583" s="253" t="s">
        <v>1</v>
      </c>
      <c r="I583" s="255"/>
      <c r="J583" s="252"/>
      <c r="K583" s="252"/>
      <c r="L583" s="256"/>
      <c r="M583" s="257"/>
      <c r="N583" s="258"/>
      <c r="O583" s="258"/>
      <c r="P583" s="258"/>
      <c r="Q583" s="258"/>
      <c r="R583" s="258"/>
      <c r="S583" s="258"/>
      <c r="T583" s="259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0" t="s">
        <v>188</v>
      </c>
      <c r="AU583" s="260" t="s">
        <v>85</v>
      </c>
      <c r="AV583" s="15" t="s">
        <v>81</v>
      </c>
      <c r="AW583" s="15" t="s">
        <v>32</v>
      </c>
      <c r="AX583" s="15" t="s">
        <v>76</v>
      </c>
      <c r="AY583" s="260" t="s">
        <v>180</v>
      </c>
    </row>
    <row r="584" s="13" customFormat="1">
      <c r="A584" s="13"/>
      <c r="B584" s="228"/>
      <c r="C584" s="229"/>
      <c r="D584" s="230" t="s">
        <v>188</v>
      </c>
      <c r="E584" s="231" t="s">
        <v>1</v>
      </c>
      <c r="F584" s="232" t="s">
        <v>81</v>
      </c>
      <c r="G584" s="229"/>
      <c r="H584" s="233">
        <v>1</v>
      </c>
      <c r="I584" s="234"/>
      <c r="J584" s="229"/>
      <c r="K584" s="229"/>
      <c r="L584" s="235"/>
      <c r="M584" s="284"/>
      <c r="N584" s="285"/>
      <c r="O584" s="285"/>
      <c r="P584" s="285"/>
      <c r="Q584" s="285"/>
      <c r="R584" s="285"/>
      <c r="S584" s="285"/>
      <c r="T584" s="28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9" t="s">
        <v>188</v>
      </c>
      <c r="AU584" s="239" t="s">
        <v>85</v>
      </c>
      <c r="AV584" s="13" t="s">
        <v>85</v>
      </c>
      <c r="AW584" s="13" t="s">
        <v>32</v>
      </c>
      <c r="AX584" s="13" t="s">
        <v>81</v>
      </c>
      <c r="AY584" s="239" t="s">
        <v>180</v>
      </c>
    </row>
    <row r="585" s="2" customFormat="1" ht="6.96" customHeight="1">
      <c r="A585" s="39"/>
      <c r="B585" s="67"/>
      <c r="C585" s="68"/>
      <c r="D585" s="68"/>
      <c r="E585" s="68"/>
      <c r="F585" s="68"/>
      <c r="G585" s="68"/>
      <c r="H585" s="68"/>
      <c r="I585" s="68"/>
      <c r="J585" s="68"/>
      <c r="K585" s="68"/>
      <c r="L585" s="45"/>
      <c r="M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</row>
  </sheetData>
  <sheetProtection sheet="1" autoFilter="0" formatColumns="0" formatRows="0" objects="1" scenarios="1" spinCount="100000" saltValue="zgSBYRXrvZJbvpc1hKesLd/rxI52qeoWvFKLA5BgVBUDL3j0rvFicx44SrvhdQFIe8f92hTpJb3rnYiuLfA/0w==" hashValue="KtvTfzQU5VfktL5UbGd5qSvkDVxM7TuGJMLOTK3JvZcXJsLgBCPjcLf71UGvgPS1LAMEqRocxyXayxIEtJpqbQ==" algorithmName="SHA-512" password="C422"/>
  <autoFilter ref="C137:K584"/>
  <mergeCells count="6">
    <mergeCell ref="E7:H7"/>
    <mergeCell ref="E16:H16"/>
    <mergeCell ref="E25:H25"/>
    <mergeCell ref="E85:H85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968</v>
      </c>
      <c r="H4" s="21"/>
    </row>
    <row r="5" s="1" customFormat="1" ht="12" customHeight="1">
      <c r="B5" s="21"/>
      <c r="C5" s="287" t="s">
        <v>13</v>
      </c>
      <c r="D5" s="143" t="s">
        <v>14</v>
      </c>
      <c r="E5" s="1"/>
      <c r="F5" s="1"/>
      <c r="H5" s="21"/>
    </row>
    <row r="6" s="1" customFormat="1" ht="36.96" customHeight="1">
      <c r="B6" s="21"/>
      <c r="C6" s="288" t="s">
        <v>16</v>
      </c>
      <c r="D6" s="289" t="s">
        <v>17</v>
      </c>
      <c r="E6" s="1"/>
      <c r="F6" s="1"/>
      <c r="H6" s="21"/>
    </row>
    <row r="7" s="1" customFormat="1" ht="16.5" customHeight="1">
      <c r="B7" s="21"/>
      <c r="C7" s="137" t="s">
        <v>22</v>
      </c>
      <c r="D7" s="140" t="str">
        <f>'Rekapitulace stavby'!AN8</f>
        <v>25. 1. 2022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90"/>
      <c r="C9" s="291" t="s">
        <v>57</v>
      </c>
      <c r="D9" s="292" t="s">
        <v>58</v>
      </c>
      <c r="E9" s="292" t="s">
        <v>167</v>
      </c>
      <c r="F9" s="293" t="s">
        <v>969</v>
      </c>
      <c r="G9" s="186"/>
      <c r="H9" s="290"/>
    </row>
    <row r="10" s="2" customFormat="1" ht="26.4" customHeight="1">
      <c r="A10" s="39"/>
      <c r="B10" s="45"/>
      <c r="C10" s="294" t="s">
        <v>14</v>
      </c>
      <c r="D10" s="294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95" t="s">
        <v>102</v>
      </c>
      <c r="D11" s="296" t="s">
        <v>103</v>
      </c>
      <c r="E11" s="297" t="s">
        <v>1</v>
      </c>
      <c r="F11" s="298">
        <v>13.557</v>
      </c>
      <c r="G11" s="39"/>
      <c r="H11" s="45"/>
    </row>
    <row r="12" s="2" customFormat="1" ht="16.8" customHeight="1">
      <c r="A12" s="39"/>
      <c r="B12" s="45"/>
      <c r="C12" s="299" t="s">
        <v>1</v>
      </c>
      <c r="D12" s="299" t="s">
        <v>292</v>
      </c>
      <c r="E12" s="18" t="s">
        <v>1</v>
      </c>
      <c r="F12" s="300">
        <v>0</v>
      </c>
      <c r="G12" s="39"/>
      <c r="H12" s="45"/>
    </row>
    <row r="13" s="2" customFormat="1" ht="16.8" customHeight="1">
      <c r="A13" s="39"/>
      <c r="B13" s="45"/>
      <c r="C13" s="299" t="s">
        <v>1</v>
      </c>
      <c r="D13" s="299" t="s">
        <v>76</v>
      </c>
      <c r="E13" s="18" t="s">
        <v>1</v>
      </c>
      <c r="F13" s="300">
        <v>0</v>
      </c>
      <c r="G13" s="39"/>
      <c r="H13" s="45"/>
    </row>
    <row r="14" s="2" customFormat="1" ht="16.8" customHeight="1">
      <c r="A14" s="39"/>
      <c r="B14" s="45"/>
      <c r="C14" s="299" t="s">
        <v>1</v>
      </c>
      <c r="D14" s="299" t="s">
        <v>293</v>
      </c>
      <c r="E14" s="18" t="s">
        <v>1</v>
      </c>
      <c r="F14" s="300">
        <v>0</v>
      </c>
      <c r="G14" s="39"/>
      <c r="H14" s="45"/>
    </row>
    <row r="15" s="2" customFormat="1" ht="16.8" customHeight="1">
      <c r="A15" s="39"/>
      <c r="B15" s="45"/>
      <c r="C15" s="299" t="s">
        <v>1</v>
      </c>
      <c r="D15" s="299" t="s">
        <v>294</v>
      </c>
      <c r="E15" s="18" t="s">
        <v>1</v>
      </c>
      <c r="F15" s="300">
        <v>2.5169999999999999</v>
      </c>
      <c r="G15" s="39"/>
      <c r="H15" s="45"/>
    </row>
    <row r="16" s="2" customFormat="1" ht="16.8" customHeight="1">
      <c r="A16" s="39"/>
      <c r="B16" s="45"/>
      <c r="C16" s="299" t="s">
        <v>1</v>
      </c>
      <c r="D16" s="299" t="s">
        <v>295</v>
      </c>
      <c r="E16" s="18" t="s">
        <v>1</v>
      </c>
      <c r="F16" s="300">
        <v>0</v>
      </c>
      <c r="G16" s="39"/>
      <c r="H16" s="45"/>
    </row>
    <row r="17" s="2" customFormat="1" ht="16.8" customHeight="1">
      <c r="A17" s="39"/>
      <c r="B17" s="45"/>
      <c r="C17" s="299" t="s">
        <v>1</v>
      </c>
      <c r="D17" s="299" t="s">
        <v>296</v>
      </c>
      <c r="E17" s="18" t="s">
        <v>1</v>
      </c>
      <c r="F17" s="300">
        <v>4.7039999999999997</v>
      </c>
      <c r="G17" s="39"/>
      <c r="H17" s="45"/>
    </row>
    <row r="18" s="2" customFormat="1" ht="16.8" customHeight="1">
      <c r="A18" s="39"/>
      <c r="B18" s="45"/>
      <c r="C18" s="299" t="s">
        <v>1</v>
      </c>
      <c r="D18" s="299" t="s">
        <v>297</v>
      </c>
      <c r="E18" s="18" t="s">
        <v>1</v>
      </c>
      <c r="F18" s="300">
        <v>0</v>
      </c>
      <c r="G18" s="39"/>
      <c r="H18" s="45"/>
    </row>
    <row r="19" s="2" customFormat="1" ht="16.8" customHeight="1">
      <c r="A19" s="39"/>
      <c r="B19" s="45"/>
      <c r="C19" s="299" t="s">
        <v>1</v>
      </c>
      <c r="D19" s="299" t="s">
        <v>298</v>
      </c>
      <c r="E19" s="18" t="s">
        <v>1</v>
      </c>
      <c r="F19" s="300">
        <v>6.3360000000000003</v>
      </c>
      <c r="G19" s="39"/>
      <c r="H19" s="45"/>
    </row>
    <row r="20" s="2" customFormat="1" ht="16.8" customHeight="1">
      <c r="A20" s="39"/>
      <c r="B20" s="45"/>
      <c r="C20" s="299" t="s">
        <v>102</v>
      </c>
      <c r="D20" s="299" t="s">
        <v>192</v>
      </c>
      <c r="E20" s="18" t="s">
        <v>1</v>
      </c>
      <c r="F20" s="300">
        <v>13.557</v>
      </c>
      <c r="G20" s="39"/>
      <c r="H20" s="45"/>
    </row>
    <row r="21" s="2" customFormat="1" ht="16.8" customHeight="1">
      <c r="A21" s="39"/>
      <c r="B21" s="45"/>
      <c r="C21" s="301" t="s">
        <v>970</v>
      </c>
      <c r="D21" s="39"/>
      <c r="E21" s="39"/>
      <c r="F21" s="39"/>
      <c r="G21" s="39"/>
      <c r="H21" s="45"/>
    </row>
    <row r="22" s="2" customFormat="1" ht="16.8" customHeight="1">
      <c r="A22" s="39"/>
      <c r="B22" s="45"/>
      <c r="C22" s="299" t="s">
        <v>289</v>
      </c>
      <c r="D22" s="299" t="s">
        <v>290</v>
      </c>
      <c r="E22" s="18" t="s">
        <v>185</v>
      </c>
      <c r="F22" s="300">
        <v>13.557</v>
      </c>
      <c r="G22" s="39"/>
      <c r="H22" s="45"/>
    </row>
    <row r="23" s="2" customFormat="1">
      <c r="A23" s="39"/>
      <c r="B23" s="45"/>
      <c r="C23" s="299" t="s">
        <v>322</v>
      </c>
      <c r="D23" s="299" t="s">
        <v>323</v>
      </c>
      <c r="E23" s="18" t="s">
        <v>185</v>
      </c>
      <c r="F23" s="300">
        <v>13.557</v>
      </c>
      <c r="G23" s="39"/>
      <c r="H23" s="45"/>
    </row>
    <row r="24" s="2" customFormat="1" ht="16.8" customHeight="1">
      <c r="A24" s="39"/>
      <c r="B24" s="45"/>
      <c r="C24" s="299" t="s">
        <v>285</v>
      </c>
      <c r="D24" s="299" t="s">
        <v>286</v>
      </c>
      <c r="E24" s="18" t="s">
        <v>185</v>
      </c>
      <c r="F24" s="300">
        <v>13.557</v>
      </c>
      <c r="G24" s="39"/>
      <c r="H24" s="45"/>
    </row>
    <row r="25" s="2" customFormat="1" ht="16.8" customHeight="1">
      <c r="A25" s="39"/>
      <c r="B25" s="45"/>
      <c r="C25" s="299" t="s">
        <v>335</v>
      </c>
      <c r="D25" s="299" t="s">
        <v>336</v>
      </c>
      <c r="E25" s="18" t="s">
        <v>185</v>
      </c>
      <c r="F25" s="300">
        <v>13.557</v>
      </c>
      <c r="G25" s="39"/>
      <c r="H25" s="45"/>
    </row>
    <row r="26" s="2" customFormat="1" ht="16.8" customHeight="1">
      <c r="A26" s="39"/>
      <c r="B26" s="45"/>
      <c r="C26" s="299" t="s">
        <v>339</v>
      </c>
      <c r="D26" s="299" t="s">
        <v>340</v>
      </c>
      <c r="E26" s="18" t="s">
        <v>185</v>
      </c>
      <c r="F26" s="300">
        <v>13.557</v>
      </c>
      <c r="G26" s="39"/>
      <c r="H26" s="45"/>
    </row>
    <row r="27" s="2" customFormat="1" ht="16.8" customHeight="1">
      <c r="A27" s="39"/>
      <c r="B27" s="45"/>
      <c r="C27" s="295" t="s">
        <v>108</v>
      </c>
      <c r="D27" s="296" t="s">
        <v>109</v>
      </c>
      <c r="E27" s="297" t="s">
        <v>1</v>
      </c>
      <c r="F27" s="298">
        <v>8.4390000000000001</v>
      </c>
      <c r="G27" s="39"/>
      <c r="H27" s="45"/>
    </row>
    <row r="28" s="2" customFormat="1" ht="16.8" customHeight="1">
      <c r="A28" s="39"/>
      <c r="B28" s="45"/>
      <c r="C28" s="299" t="s">
        <v>1</v>
      </c>
      <c r="D28" s="299" t="s">
        <v>292</v>
      </c>
      <c r="E28" s="18" t="s">
        <v>1</v>
      </c>
      <c r="F28" s="300">
        <v>0</v>
      </c>
      <c r="G28" s="39"/>
      <c r="H28" s="45"/>
    </row>
    <row r="29" s="2" customFormat="1" ht="16.8" customHeight="1">
      <c r="A29" s="39"/>
      <c r="B29" s="45"/>
      <c r="C29" s="299" t="s">
        <v>1</v>
      </c>
      <c r="D29" s="299" t="s">
        <v>76</v>
      </c>
      <c r="E29" s="18" t="s">
        <v>1</v>
      </c>
      <c r="F29" s="300">
        <v>0</v>
      </c>
      <c r="G29" s="39"/>
      <c r="H29" s="45"/>
    </row>
    <row r="30" s="2" customFormat="1" ht="16.8" customHeight="1">
      <c r="A30" s="39"/>
      <c r="B30" s="45"/>
      <c r="C30" s="299" t="s">
        <v>1</v>
      </c>
      <c r="D30" s="299" t="s">
        <v>293</v>
      </c>
      <c r="E30" s="18" t="s">
        <v>1</v>
      </c>
      <c r="F30" s="300">
        <v>0</v>
      </c>
      <c r="G30" s="39"/>
      <c r="H30" s="45"/>
    </row>
    <row r="31" s="2" customFormat="1" ht="16.8" customHeight="1">
      <c r="A31" s="39"/>
      <c r="B31" s="45"/>
      <c r="C31" s="299" t="s">
        <v>1</v>
      </c>
      <c r="D31" s="299" t="s">
        <v>310</v>
      </c>
      <c r="E31" s="18" t="s">
        <v>1</v>
      </c>
      <c r="F31" s="300">
        <v>1.079</v>
      </c>
      <c r="G31" s="39"/>
      <c r="H31" s="45"/>
    </row>
    <row r="32" s="2" customFormat="1" ht="16.8" customHeight="1">
      <c r="A32" s="39"/>
      <c r="B32" s="45"/>
      <c r="C32" s="299" t="s">
        <v>1</v>
      </c>
      <c r="D32" s="299" t="s">
        <v>295</v>
      </c>
      <c r="E32" s="18" t="s">
        <v>1</v>
      </c>
      <c r="F32" s="300">
        <v>0</v>
      </c>
      <c r="G32" s="39"/>
      <c r="H32" s="45"/>
    </row>
    <row r="33" s="2" customFormat="1" ht="16.8" customHeight="1">
      <c r="A33" s="39"/>
      <c r="B33" s="45"/>
      <c r="C33" s="299" t="s">
        <v>1</v>
      </c>
      <c r="D33" s="299" t="s">
        <v>311</v>
      </c>
      <c r="E33" s="18" t="s">
        <v>1</v>
      </c>
      <c r="F33" s="300">
        <v>3.1360000000000001</v>
      </c>
      <c r="G33" s="39"/>
      <c r="H33" s="45"/>
    </row>
    <row r="34" s="2" customFormat="1" ht="16.8" customHeight="1">
      <c r="A34" s="39"/>
      <c r="B34" s="45"/>
      <c r="C34" s="299" t="s">
        <v>1</v>
      </c>
      <c r="D34" s="299" t="s">
        <v>297</v>
      </c>
      <c r="E34" s="18" t="s">
        <v>1</v>
      </c>
      <c r="F34" s="300">
        <v>0</v>
      </c>
      <c r="G34" s="39"/>
      <c r="H34" s="45"/>
    </row>
    <row r="35" s="2" customFormat="1" ht="16.8" customHeight="1">
      <c r="A35" s="39"/>
      <c r="B35" s="45"/>
      <c r="C35" s="299" t="s">
        <v>1</v>
      </c>
      <c r="D35" s="299" t="s">
        <v>312</v>
      </c>
      <c r="E35" s="18" t="s">
        <v>1</v>
      </c>
      <c r="F35" s="300">
        <v>4.2240000000000002</v>
      </c>
      <c r="G35" s="39"/>
      <c r="H35" s="45"/>
    </row>
    <row r="36" s="2" customFormat="1" ht="16.8" customHeight="1">
      <c r="A36" s="39"/>
      <c r="B36" s="45"/>
      <c r="C36" s="299" t="s">
        <v>108</v>
      </c>
      <c r="D36" s="299" t="s">
        <v>192</v>
      </c>
      <c r="E36" s="18" t="s">
        <v>1</v>
      </c>
      <c r="F36" s="300">
        <v>8.4390000000000001</v>
      </c>
      <c r="G36" s="39"/>
      <c r="H36" s="45"/>
    </row>
    <row r="37" s="2" customFormat="1" ht="16.8" customHeight="1">
      <c r="A37" s="39"/>
      <c r="B37" s="45"/>
      <c r="C37" s="295" t="s">
        <v>95</v>
      </c>
      <c r="D37" s="296" t="s">
        <v>95</v>
      </c>
      <c r="E37" s="297" t="s">
        <v>1</v>
      </c>
      <c r="F37" s="298">
        <v>175</v>
      </c>
      <c r="G37" s="39"/>
      <c r="H37" s="45"/>
    </row>
    <row r="38" s="2" customFormat="1" ht="16.8" customHeight="1">
      <c r="A38" s="39"/>
      <c r="B38" s="45"/>
      <c r="C38" s="299" t="s">
        <v>95</v>
      </c>
      <c r="D38" s="299" t="s">
        <v>425</v>
      </c>
      <c r="E38" s="18" t="s">
        <v>1</v>
      </c>
      <c r="F38" s="300">
        <v>175</v>
      </c>
      <c r="G38" s="39"/>
      <c r="H38" s="45"/>
    </row>
    <row r="39" s="2" customFormat="1" ht="16.8" customHeight="1">
      <c r="A39" s="39"/>
      <c r="B39" s="45"/>
      <c r="C39" s="301" t="s">
        <v>970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299" t="s">
        <v>422</v>
      </c>
      <c r="D40" s="299" t="s">
        <v>423</v>
      </c>
      <c r="E40" s="18" t="s">
        <v>185</v>
      </c>
      <c r="F40" s="300">
        <v>175</v>
      </c>
      <c r="G40" s="39"/>
      <c r="H40" s="45"/>
    </row>
    <row r="41" s="2" customFormat="1" ht="16.8" customHeight="1">
      <c r="A41" s="39"/>
      <c r="B41" s="45"/>
      <c r="C41" s="299" t="s">
        <v>427</v>
      </c>
      <c r="D41" s="299" t="s">
        <v>428</v>
      </c>
      <c r="E41" s="18" t="s">
        <v>185</v>
      </c>
      <c r="F41" s="300">
        <v>2625</v>
      </c>
      <c r="G41" s="39"/>
      <c r="H41" s="45"/>
    </row>
    <row r="42" s="2" customFormat="1" ht="16.8" customHeight="1">
      <c r="A42" s="39"/>
      <c r="B42" s="45"/>
      <c r="C42" s="299" t="s">
        <v>432</v>
      </c>
      <c r="D42" s="299" t="s">
        <v>433</v>
      </c>
      <c r="E42" s="18" t="s">
        <v>185</v>
      </c>
      <c r="F42" s="300">
        <v>175</v>
      </c>
      <c r="G42" s="39"/>
      <c r="H42" s="45"/>
    </row>
    <row r="43" s="2" customFormat="1" ht="16.8" customHeight="1">
      <c r="A43" s="39"/>
      <c r="B43" s="45"/>
      <c r="C43" s="299" t="s">
        <v>436</v>
      </c>
      <c r="D43" s="299" t="s">
        <v>437</v>
      </c>
      <c r="E43" s="18" t="s">
        <v>185</v>
      </c>
      <c r="F43" s="300">
        <v>175</v>
      </c>
      <c r="G43" s="39"/>
      <c r="H43" s="45"/>
    </row>
    <row r="44" s="2" customFormat="1" ht="16.8" customHeight="1">
      <c r="A44" s="39"/>
      <c r="B44" s="45"/>
      <c r="C44" s="299" t="s">
        <v>440</v>
      </c>
      <c r="D44" s="299" t="s">
        <v>441</v>
      </c>
      <c r="E44" s="18" t="s">
        <v>185</v>
      </c>
      <c r="F44" s="300">
        <v>1750</v>
      </c>
      <c r="G44" s="39"/>
      <c r="H44" s="45"/>
    </row>
    <row r="45" s="2" customFormat="1" ht="16.8" customHeight="1">
      <c r="A45" s="39"/>
      <c r="B45" s="45"/>
      <c r="C45" s="299" t="s">
        <v>445</v>
      </c>
      <c r="D45" s="299" t="s">
        <v>446</v>
      </c>
      <c r="E45" s="18" t="s">
        <v>185</v>
      </c>
      <c r="F45" s="300">
        <v>175</v>
      </c>
      <c r="G45" s="39"/>
      <c r="H45" s="45"/>
    </row>
    <row r="46" s="2" customFormat="1" ht="16.8" customHeight="1">
      <c r="A46" s="39"/>
      <c r="B46" s="45"/>
      <c r="C46" s="295" t="s">
        <v>83</v>
      </c>
      <c r="D46" s="296" t="s">
        <v>84</v>
      </c>
      <c r="E46" s="297" t="s">
        <v>1</v>
      </c>
      <c r="F46" s="298">
        <v>0</v>
      </c>
      <c r="G46" s="39"/>
      <c r="H46" s="45"/>
    </row>
    <row r="47" s="2" customFormat="1" ht="16.8" customHeight="1">
      <c r="A47" s="39"/>
      <c r="B47" s="45"/>
      <c r="C47" s="295" t="s">
        <v>100</v>
      </c>
      <c r="D47" s="296" t="s">
        <v>100</v>
      </c>
      <c r="E47" s="297" t="s">
        <v>1</v>
      </c>
      <c r="F47" s="298">
        <v>0.93000000000000005</v>
      </c>
      <c r="G47" s="39"/>
      <c r="H47" s="45"/>
    </row>
    <row r="48" s="2" customFormat="1" ht="16.8" customHeight="1">
      <c r="A48" s="39"/>
      <c r="B48" s="45"/>
      <c r="C48" s="299" t="s">
        <v>100</v>
      </c>
      <c r="D48" s="299" t="s">
        <v>101</v>
      </c>
      <c r="E48" s="18" t="s">
        <v>1</v>
      </c>
      <c r="F48" s="300">
        <v>0.93000000000000005</v>
      </c>
      <c r="G48" s="39"/>
      <c r="H48" s="45"/>
    </row>
    <row r="49" s="2" customFormat="1" ht="16.8" customHeight="1">
      <c r="A49" s="39"/>
      <c r="B49" s="45"/>
      <c r="C49" s="301" t="s">
        <v>970</v>
      </c>
      <c r="D49" s="39"/>
      <c r="E49" s="39"/>
      <c r="F49" s="39"/>
      <c r="G49" s="39"/>
      <c r="H49" s="45"/>
    </row>
    <row r="50" s="2" customFormat="1">
      <c r="A50" s="39"/>
      <c r="B50" s="45"/>
      <c r="C50" s="299" t="s">
        <v>201</v>
      </c>
      <c r="D50" s="299" t="s">
        <v>202</v>
      </c>
      <c r="E50" s="18" t="s">
        <v>199</v>
      </c>
      <c r="F50" s="300">
        <v>0.93000000000000005</v>
      </c>
      <c r="G50" s="39"/>
      <c r="H50" s="45"/>
    </row>
    <row r="51" s="2" customFormat="1">
      <c r="A51" s="39"/>
      <c r="B51" s="45"/>
      <c r="C51" s="299" t="s">
        <v>197</v>
      </c>
      <c r="D51" s="299" t="s">
        <v>198</v>
      </c>
      <c r="E51" s="18" t="s">
        <v>199</v>
      </c>
      <c r="F51" s="300">
        <v>0.93000000000000005</v>
      </c>
      <c r="G51" s="39"/>
      <c r="H51" s="45"/>
    </row>
    <row r="52" s="2" customFormat="1" ht="16.8" customHeight="1">
      <c r="A52" s="39"/>
      <c r="B52" s="45"/>
      <c r="C52" s="299" t="s">
        <v>205</v>
      </c>
      <c r="D52" s="299" t="s">
        <v>206</v>
      </c>
      <c r="E52" s="18" t="s">
        <v>199</v>
      </c>
      <c r="F52" s="300">
        <v>0.93000000000000005</v>
      </c>
      <c r="G52" s="39"/>
      <c r="H52" s="45"/>
    </row>
    <row r="53" s="2" customFormat="1" ht="16.8" customHeight="1">
      <c r="A53" s="39"/>
      <c r="B53" s="45"/>
      <c r="C53" s="299" t="s">
        <v>215</v>
      </c>
      <c r="D53" s="299" t="s">
        <v>216</v>
      </c>
      <c r="E53" s="18" t="s">
        <v>199</v>
      </c>
      <c r="F53" s="300">
        <v>0.93000000000000005</v>
      </c>
      <c r="G53" s="39"/>
      <c r="H53" s="45"/>
    </row>
    <row r="54" s="2" customFormat="1" ht="16.8" customHeight="1">
      <c r="A54" s="39"/>
      <c r="B54" s="45"/>
      <c r="C54" s="295" t="s">
        <v>119</v>
      </c>
      <c r="D54" s="296" t="s">
        <v>120</v>
      </c>
      <c r="E54" s="297" t="s">
        <v>1</v>
      </c>
      <c r="F54" s="298">
        <v>26.032</v>
      </c>
      <c r="G54" s="39"/>
      <c r="H54" s="45"/>
    </row>
    <row r="55" s="2" customFormat="1" ht="16.8" customHeight="1">
      <c r="A55" s="39"/>
      <c r="B55" s="45"/>
      <c r="C55" s="299" t="s">
        <v>1</v>
      </c>
      <c r="D55" s="299" t="s">
        <v>254</v>
      </c>
      <c r="E55" s="18" t="s">
        <v>1</v>
      </c>
      <c r="F55" s="300">
        <v>0</v>
      </c>
      <c r="G55" s="39"/>
      <c r="H55" s="45"/>
    </row>
    <row r="56" s="2" customFormat="1" ht="16.8" customHeight="1">
      <c r="A56" s="39"/>
      <c r="B56" s="45"/>
      <c r="C56" s="299" t="s">
        <v>1</v>
      </c>
      <c r="D56" s="299" t="s">
        <v>292</v>
      </c>
      <c r="E56" s="18" t="s">
        <v>1</v>
      </c>
      <c r="F56" s="300">
        <v>0</v>
      </c>
      <c r="G56" s="39"/>
      <c r="H56" s="45"/>
    </row>
    <row r="57" s="2" customFormat="1" ht="16.8" customHeight="1">
      <c r="A57" s="39"/>
      <c r="B57" s="45"/>
      <c r="C57" s="299" t="s">
        <v>1</v>
      </c>
      <c r="D57" s="299" t="s">
        <v>521</v>
      </c>
      <c r="E57" s="18" t="s">
        <v>1</v>
      </c>
      <c r="F57" s="300">
        <v>6.125</v>
      </c>
      <c r="G57" s="39"/>
      <c r="H57" s="45"/>
    </row>
    <row r="58" s="2" customFormat="1" ht="16.8" customHeight="1">
      <c r="A58" s="39"/>
      <c r="B58" s="45"/>
      <c r="C58" s="299" t="s">
        <v>1</v>
      </c>
      <c r="D58" s="299" t="s">
        <v>293</v>
      </c>
      <c r="E58" s="18" t="s">
        <v>1</v>
      </c>
      <c r="F58" s="300">
        <v>0</v>
      </c>
      <c r="G58" s="39"/>
      <c r="H58" s="45"/>
    </row>
    <row r="59" s="2" customFormat="1" ht="16.8" customHeight="1">
      <c r="A59" s="39"/>
      <c r="B59" s="45"/>
      <c r="C59" s="299" t="s">
        <v>1</v>
      </c>
      <c r="D59" s="299" t="s">
        <v>522</v>
      </c>
      <c r="E59" s="18" t="s">
        <v>1</v>
      </c>
      <c r="F59" s="300">
        <v>7.7149999999999999</v>
      </c>
      <c r="G59" s="39"/>
      <c r="H59" s="45"/>
    </row>
    <row r="60" s="2" customFormat="1" ht="16.8" customHeight="1">
      <c r="A60" s="39"/>
      <c r="B60" s="45"/>
      <c r="C60" s="299" t="s">
        <v>1</v>
      </c>
      <c r="D60" s="299" t="s">
        <v>523</v>
      </c>
      <c r="E60" s="18" t="s">
        <v>1</v>
      </c>
      <c r="F60" s="300">
        <v>9.0299999999999994</v>
      </c>
      <c r="G60" s="39"/>
      <c r="H60" s="45"/>
    </row>
    <row r="61" s="2" customFormat="1" ht="16.8" customHeight="1">
      <c r="A61" s="39"/>
      <c r="B61" s="45"/>
      <c r="C61" s="299" t="s">
        <v>1</v>
      </c>
      <c r="D61" s="299" t="s">
        <v>295</v>
      </c>
      <c r="E61" s="18" t="s">
        <v>1</v>
      </c>
      <c r="F61" s="300">
        <v>0</v>
      </c>
      <c r="G61" s="39"/>
      <c r="H61" s="45"/>
    </row>
    <row r="62" s="2" customFormat="1" ht="16.8" customHeight="1">
      <c r="A62" s="39"/>
      <c r="B62" s="45"/>
      <c r="C62" s="299" t="s">
        <v>1</v>
      </c>
      <c r="D62" s="299" t="s">
        <v>524</v>
      </c>
      <c r="E62" s="18" t="s">
        <v>1</v>
      </c>
      <c r="F62" s="300">
        <v>1.524</v>
      </c>
      <c r="G62" s="39"/>
      <c r="H62" s="45"/>
    </row>
    <row r="63" s="2" customFormat="1" ht="16.8" customHeight="1">
      <c r="A63" s="39"/>
      <c r="B63" s="45"/>
      <c r="C63" s="299" t="s">
        <v>1</v>
      </c>
      <c r="D63" s="299" t="s">
        <v>297</v>
      </c>
      <c r="E63" s="18" t="s">
        <v>1</v>
      </c>
      <c r="F63" s="300">
        <v>0</v>
      </c>
      <c r="G63" s="39"/>
      <c r="H63" s="45"/>
    </row>
    <row r="64" s="2" customFormat="1" ht="16.8" customHeight="1">
      <c r="A64" s="39"/>
      <c r="B64" s="45"/>
      <c r="C64" s="299" t="s">
        <v>1</v>
      </c>
      <c r="D64" s="299" t="s">
        <v>525</v>
      </c>
      <c r="E64" s="18" t="s">
        <v>1</v>
      </c>
      <c r="F64" s="300">
        <v>1.6379999999999999</v>
      </c>
      <c r="G64" s="39"/>
      <c r="H64" s="45"/>
    </row>
    <row r="65" s="2" customFormat="1" ht="16.8" customHeight="1">
      <c r="A65" s="39"/>
      <c r="B65" s="45"/>
      <c r="C65" s="299" t="s">
        <v>119</v>
      </c>
      <c r="D65" s="299" t="s">
        <v>192</v>
      </c>
      <c r="E65" s="18" t="s">
        <v>1</v>
      </c>
      <c r="F65" s="300">
        <v>26.032</v>
      </c>
      <c r="G65" s="39"/>
      <c r="H65" s="45"/>
    </row>
    <row r="66" s="2" customFormat="1" ht="16.8" customHeight="1">
      <c r="A66" s="39"/>
      <c r="B66" s="45"/>
      <c r="C66" s="301" t="s">
        <v>970</v>
      </c>
      <c r="D66" s="39"/>
      <c r="E66" s="39"/>
      <c r="F66" s="39"/>
      <c r="G66" s="39"/>
      <c r="H66" s="45"/>
    </row>
    <row r="67" s="2" customFormat="1">
      <c r="A67" s="39"/>
      <c r="B67" s="45"/>
      <c r="C67" s="299" t="s">
        <v>518</v>
      </c>
      <c r="D67" s="299" t="s">
        <v>519</v>
      </c>
      <c r="E67" s="18" t="s">
        <v>185</v>
      </c>
      <c r="F67" s="300">
        <v>26.032</v>
      </c>
      <c r="G67" s="39"/>
      <c r="H67" s="45"/>
    </row>
    <row r="68" s="2" customFormat="1" ht="16.8" customHeight="1">
      <c r="A68" s="39"/>
      <c r="B68" s="45"/>
      <c r="C68" s="299" t="s">
        <v>251</v>
      </c>
      <c r="D68" s="299" t="s">
        <v>252</v>
      </c>
      <c r="E68" s="18" t="s">
        <v>185</v>
      </c>
      <c r="F68" s="300">
        <v>32.067</v>
      </c>
      <c r="G68" s="39"/>
      <c r="H68" s="45"/>
    </row>
    <row r="69" s="2" customFormat="1" ht="16.8" customHeight="1">
      <c r="A69" s="39"/>
      <c r="B69" s="45"/>
      <c r="C69" s="299" t="s">
        <v>261</v>
      </c>
      <c r="D69" s="299" t="s">
        <v>262</v>
      </c>
      <c r="E69" s="18" t="s">
        <v>185</v>
      </c>
      <c r="F69" s="300">
        <v>26.032</v>
      </c>
      <c r="G69" s="39"/>
      <c r="H69" s="45"/>
    </row>
    <row r="70" s="2" customFormat="1" ht="16.8" customHeight="1">
      <c r="A70" s="39"/>
      <c r="B70" s="45"/>
      <c r="C70" s="299" t="s">
        <v>902</v>
      </c>
      <c r="D70" s="299" t="s">
        <v>903</v>
      </c>
      <c r="E70" s="18" t="s">
        <v>185</v>
      </c>
      <c r="F70" s="300">
        <v>283.36000000000001</v>
      </c>
      <c r="G70" s="39"/>
      <c r="H70" s="45"/>
    </row>
    <row r="71" s="2" customFormat="1" ht="16.8" customHeight="1">
      <c r="A71" s="39"/>
      <c r="B71" s="45"/>
      <c r="C71" s="299" t="s">
        <v>908</v>
      </c>
      <c r="D71" s="299" t="s">
        <v>909</v>
      </c>
      <c r="E71" s="18" t="s">
        <v>185</v>
      </c>
      <c r="F71" s="300">
        <v>283.36000000000001</v>
      </c>
      <c r="G71" s="39"/>
      <c r="H71" s="45"/>
    </row>
    <row r="72" s="2" customFormat="1" ht="16.8" customHeight="1">
      <c r="A72" s="39"/>
      <c r="B72" s="45"/>
      <c r="C72" s="299" t="s">
        <v>912</v>
      </c>
      <c r="D72" s="299" t="s">
        <v>913</v>
      </c>
      <c r="E72" s="18" t="s">
        <v>185</v>
      </c>
      <c r="F72" s="300">
        <v>283.36000000000001</v>
      </c>
      <c r="G72" s="39"/>
      <c r="H72" s="45"/>
    </row>
    <row r="73" s="2" customFormat="1">
      <c r="A73" s="39"/>
      <c r="B73" s="45"/>
      <c r="C73" s="299" t="s">
        <v>916</v>
      </c>
      <c r="D73" s="299" t="s">
        <v>917</v>
      </c>
      <c r="E73" s="18" t="s">
        <v>185</v>
      </c>
      <c r="F73" s="300">
        <v>283.36000000000001</v>
      </c>
      <c r="G73" s="39"/>
      <c r="H73" s="45"/>
    </row>
    <row r="74" s="2" customFormat="1" ht="16.8" customHeight="1">
      <c r="A74" s="39"/>
      <c r="B74" s="45"/>
      <c r="C74" s="295" t="s">
        <v>105</v>
      </c>
      <c r="D74" s="296" t="s">
        <v>106</v>
      </c>
      <c r="E74" s="297" t="s">
        <v>1</v>
      </c>
      <c r="F74" s="298">
        <v>26.27</v>
      </c>
      <c r="G74" s="39"/>
      <c r="H74" s="45"/>
    </row>
    <row r="75" s="2" customFormat="1" ht="16.8" customHeight="1">
      <c r="A75" s="39"/>
      <c r="B75" s="45"/>
      <c r="C75" s="299" t="s">
        <v>1</v>
      </c>
      <c r="D75" s="299" t="s">
        <v>254</v>
      </c>
      <c r="E75" s="18" t="s">
        <v>1</v>
      </c>
      <c r="F75" s="300">
        <v>0</v>
      </c>
      <c r="G75" s="39"/>
      <c r="H75" s="45"/>
    </row>
    <row r="76" s="2" customFormat="1" ht="16.8" customHeight="1">
      <c r="A76" s="39"/>
      <c r="B76" s="45"/>
      <c r="C76" s="299" t="s">
        <v>1</v>
      </c>
      <c r="D76" s="299" t="s">
        <v>292</v>
      </c>
      <c r="E76" s="18" t="s">
        <v>1</v>
      </c>
      <c r="F76" s="300">
        <v>0</v>
      </c>
      <c r="G76" s="39"/>
      <c r="H76" s="45"/>
    </row>
    <row r="77" s="2" customFormat="1" ht="16.8" customHeight="1">
      <c r="A77" s="39"/>
      <c r="B77" s="45"/>
      <c r="C77" s="299" t="s">
        <v>1</v>
      </c>
      <c r="D77" s="299" t="s">
        <v>76</v>
      </c>
      <c r="E77" s="18" t="s">
        <v>1</v>
      </c>
      <c r="F77" s="300">
        <v>0</v>
      </c>
      <c r="G77" s="39"/>
      <c r="H77" s="45"/>
    </row>
    <row r="78" s="2" customFormat="1" ht="16.8" customHeight="1">
      <c r="A78" s="39"/>
      <c r="B78" s="45"/>
      <c r="C78" s="299" t="s">
        <v>1</v>
      </c>
      <c r="D78" s="299" t="s">
        <v>293</v>
      </c>
      <c r="E78" s="18" t="s">
        <v>1</v>
      </c>
      <c r="F78" s="300">
        <v>0</v>
      </c>
      <c r="G78" s="39"/>
      <c r="H78" s="45"/>
    </row>
    <row r="79" s="2" customFormat="1" ht="16.8" customHeight="1">
      <c r="A79" s="39"/>
      <c r="B79" s="45"/>
      <c r="C79" s="299" t="s">
        <v>1</v>
      </c>
      <c r="D79" s="299" t="s">
        <v>302</v>
      </c>
      <c r="E79" s="18" t="s">
        <v>1</v>
      </c>
      <c r="F79" s="300">
        <v>7.8700000000000001</v>
      </c>
      <c r="G79" s="39"/>
      <c r="H79" s="45"/>
    </row>
    <row r="80" s="2" customFormat="1" ht="16.8" customHeight="1">
      <c r="A80" s="39"/>
      <c r="B80" s="45"/>
      <c r="C80" s="299" t="s">
        <v>1</v>
      </c>
      <c r="D80" s="299" t="s">
        <v>295</v>
      </c>
      <c r="E80" s="18" t="s">
        <v>1</v>
      </c>
      <c r="F80" s="300">
        <v>0</v>
      </c>
      <c r="G80" s="39"/>
      <c r="H80" s="45"/>
    </row>
    <row r="81" s="2" customFormat="1" ht="16.8" customHeight="1">
      <c r="A81" s="39"/>
      <c r="B81" s="45"/>
      <c r="C81" s="299" t="s">
        <v>1</v>
      </c>
      <c r="D81" s="299" t="s">
        <v>303</v>
      </c>
      <c r="E81" s="18" t="s">
        <v>1</v>
      </c>
      <c r="F81" s="300">
        <v>7.8399999999999999</v>
      </c>
      <c r="G81" s="39"/>
      <c r="H81" s="45"/>
    </row>
    <row r="82" s="2" customFormat="1" ht="16.8" customHeight="1">
      <c r="A82" s="39"/>
      <c r="B82" s="45"/>
      <c r="C82" s="299" t="s">
        <v>1</v>
      </c>
      <c r="D82" s="299" t="s">
        <v>297</v>
      </c>
      <c r="E82" s="18" t="s">
        <v>1</v>
      </c>
      <c r="F82" s="300">
        <v>0</v>
      </c>
      <c r="G82" s="39"/>
      <c r="H82" s="45"/>
    </row>
    <row r="83" s="2" customFormat="1" ht="16.8" customHeight="1">
      <c r="A83" s="39"/>
      <c r="B83" s="45"/>
      <c r="C83" s="299" t="s">
        <v>1</v>
      </c>
      <c r="D83" s="299" t="s">
        <v>304</v>
      </c>
      <c r="E83" s="18" t="s">
        <v>1</v>
      </c>
      <c r="F83" s="300">
        <v>10.560000000000001</v>
      </c>
      <c r="G83" s="39"/>
      <c r="H83" s="45"/>
    </row>
    <row r="84" s="2" customFormat="1" ht="16.8" customHeight="1">
      <c r="A84" s="39"/>
      <c r="B84" s="45"/>
      <c r="C84" s="299" t="s">
        <v>105</v>
      </c>
      <c r="D84" s="299" t="s">
        <v>305</v>
      </c>
      <c r="E84" s="18" t="s">
        <v>1</v>
      </c>
      <c r="F84" s="300">
        <v>26.27</v>
      </c>
      <c r="G84" s="39"/>
      <c r="H84" s="45"/>
    </row>
    <row r="85" s="2" customFormat="1" ht="16.8" customHeight="1">
      <c r="A85" s="39"/>
      <c r="B85" s="45"/>
      <c r="C85" s="295" t="s">
        <v>93</v>
      </c>
      <c r="D85" s="296" t="s">
        <v>87</v>
      </c>
      <c r="E85" s="297" t="s">
        <v>1</v>
      </c>
      <c r="F85" s="298">
        <v>27.094999999999999</v>
      </c>
      <c r="G85" s="39"/>
      <c r="H85" s="45"/>
    </row>
    <row r="86" s="2" customFormat="1" ht="16.8" customHeight="1">
      <c r="A86" s="39"/>
      <c r="B86" s="45"/>
      <c r="C86" s="299" t="s">
        <v>93</v>
      </c>
      <c r="D86" s="299" t="s">
        <v>378</v>
      </c>
      <c r="E86" s="18" t="s">
        <v>1</v>
      </c>
      <c r="F86" s="300">
        <v>27.094999999999999</v>
      </c>
      <c r="G86" s="39"/>
      <c r="H86" s="45"/>
    </row>
    <row r="87" s="2" customFormat="1" ht="16.8" customHeight="1">
      <c r="A87" s="39"/>
      <c r="B87" s="45"/>
      <c r="C87" s="301" t="s">
        <v>970</v>
      </c>
      <c r="D87" s="39"/>
      <c r="E87" s="39"/>
      <c r="F87" s="39"/>
      <c r="G87" s="39"/>
      <c r="H87" s="45"/>
    </row>
    <row r="88" s="2" customFormat="1" ht="16.8" customHeight="1">
      <c r="A88" s="39"/>
      <c r="B88" s="45"/>
      <c r="C88" s="299" t="s">
        <v>375</v>
      </c>
      <c r="D88" s="299" t="s">
        <v>376</v>
      </c>
      <c r="E88" s="18" t="s">
        <v>272</v>
      </c>
      <c r="F88" s="300">
        <v>27.094999999999999</v>
      </c>
      <c r="G88" s="39"/>
      <c r="H88" s="45"/>
    </row>
    <row r="89" s="2" customFormat="1">
      <c r="A89" s="39"/>
      <c r="B89" s="45"/>
      <c r="C89" s="299" t="s">
        <v>299</v>
      </c>
      <c r="D89" s="299" t="s">
        <v>300</v>
      </c>
      <c r="E89" s="18" t="s">
        <v>272</v>
      </c>
      <c r="F89" s="300">
        <v>53.365000000000002</v>
      </c>
      <c r="G89" s="39"/>
      <c r="H89" s="45"/>
    </row>
    <row r="90" s="2" customFormat="1" ht="16.8" customHeight="1">
      <c r="A90" s="39"/>
      <c r="B90" s="45"/>
      <c r="C90" s="299" t="s">
        <v>364</v>
      </c>
      <c r="D90" s="299" t="s">
        <v>365</v>
      </c>
      <c r="E90" s="18" t="s">
        <v>272</v>
      </c>
      <c r="F90" s="300">
        <v>37.494999999999997</v>
      </c>
      <c r="G90" s="39"/>
      <c r="H90" s="45"/>
    </row>
    <row r="91" s="2" customFormat="1" ht="16.8" customHeight="1">
      <c r="A91" s="39"/>
      <c r="B91" s="45"/>
      <c r="C91" s="299" t="s">
        <v>315</v>
      </c>
      <c r="D91" s="299" t="s">
        <v>316</v>
      </c>
      <c r="E91" s="18" t="s">
        <v>185</v>
      </c>
      <c r="F91" s="300">
        <v>6.5990000000000002</v>
      </c>
      <c r="G91" s="39"/>
      <c r="H91" s="45"/>
    </row>
    <row r="92" s="2" customFormat="1" ht="16.8" customHeight="1">
      <c r="A92" s="39"/>
      <c r="B92" s="45"/>
      <c r="C92" s="295" t="s">
        <v>86</v>
      </c>
      <c r="D92" s="296" t="s">
        <v>87</v>
      </c>
      <c r="E92" s="297" t="s">
        <v>1</v>
      </c>
      <c r="F92" s="298">
        <v>18.699999999999999</v>
      </c>
      <c r="G92" s="39"/>
      <c r="H92" s="45"/>
    </row>
    <row r="93" s="2" customFormat="1" ht="16.8" customHeight="1">
      <c r="A93" s="39"/>
      <c r="B93" s="45"/>
      <c r="C93" s="295" t="s">
        <v>122</v>
      </c>
      <c r="D93" s="296" t="s">
        <v>123</v>
      </c>
      <c r="E93" s="297" t="s">
        <v>1</v>
      </c>
      <c r="F93" s="298">
        <v>6.0350000000000001</v>
      </c>
      <c r="G93" s="39"/>
      <c r="H93" s="45"/>
    </row>
    <row r="94" s="2" customFormat="1" ht="16.8" customHeight="1">
      <c r="A94" s="39"/>
      <c r="B94" s="45"/>
      <c r="C94" s="299" t="s">
        <v>1</v>
      </c>
      <c r="D94" s="299" t="s">
        <v>530</v>
      </c>
      <c r="E94" s="18" t="s">
        <v>1</v>
      </c>
      <c r="F94" s="300">
        <v>0</v>
      </c>
      <c r="G94" s="39"/>
      <c r="H94" s="45"/>
    </row>
    <row r="95" s="2" customFormat="1" ht="16.8" customHeight="1">
      <c r="A95" s="39"/>
      <c r="B95" s="45"/>
      <c r="C95" s="299" t="s">
        <v>1</v>
      </c>
      <c r="D95" s="299" t="s">
        <v>293</v>
      </c>
      <c r="E95" s="18" t="s">
        <v>1</v>
      </c>
      <c r="F95" s="300">
        <v>0</v>
      </c>
      <c r="G95" s="39"/>
      <c r="H95" s="45"/>
    </row>
    <row r="96" s="2" customFormat="1" ht="16.8" customHeight="1">
      <c r="A96" s="39"/>
      <c r="B96" s="45"/>
      <c r="C96" s="299" t="s">
        <v>122</v>
      </c>
      <c r="D96" s="299" t="s">
        <v>531</v>
      </c>
      <c r="E96" s="18" t="s">
        <v>1</v>
      </c>
      <c r="F96" s="300">
        <v>6.0350000000000001</v>
      </c>
      <c r="G96" s="39"/>
      <c r="H96" s="45"/>
    </row>
    <row r="97" s="2" customFormat="1" ht="16.8" customHeight="1">
      <c r="A97" s="39"/>
      <c r="B97" s="45"/>
      <c r="C97" s="301" t="s">
        <v>970</v>
      </c>
      <c r="D97" s="39"/>
      <c r="E97" s="39"/>
      <c r="F97" s="39"/>
      <c r="G97" s="39"/>
      <c r="H97" s="45"/>
    </row>
    <row r="98" s="2" customFormat="1" ht="16.8" customHeight="1">
      <c r="A98" s="39"/>
      <c r="B98" s="45"/>
      <c r="C98" s="299" t="s">
        <v>527</v>
      </c>
      <c r="D98" s="299" t="s">
        <v>528</v>
      </c>
      <c r="E98" s="18" t="s">
        <v>185</v>
      </c>
      <c r="F98" s="300">
        <v>6.0350000000000001</v>
      </c>
      <c r="G98" s="39"/>
      <c r="H98" s="45"/>
    </row>
    <row r="99" s="2" customFormat="1" ht="16.8" customHeight="1">
      <c r="A99" s="39"/>
      <c r="B99" s="45"/>
      <c r="C99" s="299" t="s">
        <v>251</v>
      </c>
      <c r="D99" s="299" t="s">
        <v>252</v>
      </c>
      <c r="E99" s="18" t="s">
        <v>185</v>
      </c>
      <c r="F99" s="300">
        <v>32.067</v>
      </c>
      <c r="G99" s="39"/>
      <c r="H99" s="45"/>
    </row>
    <row r="100" s="2" customFormat="1" ht="16.8" customHeight="1">
      <c r="A100" s="39"/>
      <c r="B100" s="45"/>
      <c r="C100" s="299" t="s">
        <v>256</v>
      </c>
      <c r="D100" s="299" t="s">
        <v>257</v>
      </c>
      <c r="E100" s="18" t="s">
        <v>185</v>
      </c>
      <c r="F100" s="300">
        <v>6.0350000000000001</v>
      </c>
      <c r="G100" s="39"/>
      <c r="H100" s="45"/>
    </row>
    <row r="101" s="2" customFormat="1" ht="16.8" customHeight="1">
      <c r="A101" s="39"/>
      <c r="B101" s="45"/>
      <c r="C101" s="295" t="s">
        <v>90</v>
      </c>
      <c r="D101" s="296" t="s">
        <v>91</v>
      </c>
      <c r="E101" s="297" t="s">
        <v>1</v>
      </c>
      <c r="F101" s="298">
        <v>10.4</v>
      </c>
      <c r="G101" s="39"/>
      <c r="H101" s="45"/>
    </row>
    <row r="102" s="2" customFormat="1" ht="16.8" customHeight="1">
      <c r="A102" s="39"/>
      <c r="B102" s="45"/>
      <c r="C102" s="299" t="s">
        <v>90</v>
      </c>
      <c r="D102" s="299" t="s">
        <v>372</v>
      </c>
      <c r="E102" s="18" t="s">
        <v>1</v>
      </c>
      <c r="F102" s="300">
        <v>10.4</v>
      </c>
      <c r="G102" s="39"/>
      <c r="H102" s="45"/>
    </row>
    <row r="103" s="2" customFormat="1" ht="16.8" customHeight="1">
      <c r="A103" s="39"/>
      <c r="B103" s="45"/>
      <c r="C103" s="301" t="s">
        <v>970</v>
      </c>
      <c r="D103" s="39"/>
      <c r="E103" s="39"/>
      <c r="F103" s="39"/>
      <c r="G103" s="39"/>
      <c r="H103" s="45"/>
    </row>
    <row r="104" s="2" customFormat="1" ht="16.8" customHeight="1">
      <c r="A104" s="39"/>
      <c r="B104" s="45"/>
      <c r="C104" s="299" t="s">
        <v>369</v>
      </c>
      <c r="D104" s="299" t="s">
        <v>370</v>
      </c>
      <c r="E104" s="18" t="s">
        <v>272</v>
      </c>
      <c r="F104" s="300">
        <v>10.4</v>
      </c>
      <c r="G104" s="39"/>
      <c r="H104" s="45"/>
    </row>
    <row r="105" s="2" customFormat="1" ht="16.8" customHeight="1">
      <c r="A105" s="39"/>
      <c r="B105" s="45"/>
      <c r="C105" s="299" t="s">
        <v>364</v>
      </c>
      <c r="D105" s="299" t="s">
        <v>365</v>
      </c>
      <c r="E105" s="18" t="s">
        <v>272</v>
      </c>
      <c r="F105" s="300">
        <v>37.494999999999997</v>
      </c>
      <c r="G105" s="39"/>
      <c r="H105" s="45"/>
    </row>
    <row r="106" s="2" customFormat="1" ht="16.8" customHeight="1">
      <c r="A106" s="39"/>
      <c r="B106" s="45"/>
      <c r="C106" s="295" t="s">
        <v>131</v>
      </c>
      <c r="D106" s="296" t="s">
        <v>132</v>
      </c>
      <c r="E106" s="297" t="s">
        <v>1</v>
      </c>
      <c r="F106" s="298">
        <v>6.2469999999999999</v>
      </c>
      <c r="G106" s="39"/>
      <c r="H106" s="45"/>
    </row>
    <row r="107" s="2" customFormat="1" ht="16.8" customHeight="1">
      <c r="A107" s="39"/>
      <c r="B107" s="45"/>
      <c r="C107" s="299" t="s">
        <v>1</v>
      </c>
      <c r="D107" s="299" t="s">
        <v>292</v>
      </c>
      <c r="E107" s="18" t="s">
        <v>1</v>
      </c>
      <c r="F107" s="300">
        <v>0</v>
      </c>
      <c r="G107" s="39"/>
      <c r="H107" s="45"/>
    </row>
    <row r="108" s="2" customFormat="1" ht="16.8" customHeight="1">
      <c r="A108" s="39"/>
      <c r="B108" s="45"/>
      <c r="C108" s="299" t="s">
        <v>1</v>
      </c>
      <c r="D108" s="299" t="s">
        <v>860</v>
      </c>
      <c r="E108" s="18" t="s">
        <v>1</v>
      </c>
      <c r="F108" s="300">
        <v>1.385</v>
      </c>
      <c r="G108" s="39"/>
      <c r="H108" s="45"/>
    </row>
    <row r="109" s="2" customFormat="1" ht="16.8" customHeight="1">
      <c r="A109" s="39"/>
      <c r="B109" s="45"/>
      <c r="C109" s="299" t="s">
        <v>1</v>
      </c>
      <c r="D109" s="299" t="s">
        <v>293</v>
      </c>
      <c r="E109" s="18" t="s">
        <v>1</v>
      </c>
      <c r="F109" s="300">
        <v>0</v>
      </c>
      <c r="G109" s="39"/>
      <c r="H109" s="45"/>
    </row>
    <row r="110" s="2" customFormat="1" ht="16.8" customHeight="1">
      <c r="A110" s="39"/>
      <c r="B110" s="45"/>
      <c r="C110" s="299" t="s">
        <v>1</v>
      </c>
      <c r="D110" s="299" t="s">
        <v>861</v>
      </c>
      <c r="E110" s="18" t="s">
        <v>1</v>
      </c>
      <c r="F110" s="300">
        <v>0.73199999999999998</v>
      </c>
      <c r="G110" s="39"/>
      <c r="H110" s="45"/>
    </row>
    <row r="111" s="2" customFormat="1" ht="16.8" customHeight="1">
      <c r="A111" s="39"/>
      <c r="B111" s="45"/>
      <c r="C111" s="299" t="s">
        <v>1</v>
      </c>
      <c r="D111" s="299" t="s">
        <v>295</v>
      </c>
      <c r="E111" s="18" t="s">
        <v>1</v>
      </c>
      <c r="F111" s="300">
        <v>0</v>
      </c>
      <c r="G111" s="39"/>
      <c r="H111" s="45"/>
    </row>
    <row r="112" s="2" customFormat="1" ht="16.8" customHeight="1">
      <c r="A112" s="39"/>
      <c r="B112" s="45"/>
      <c r="C112" s="299" t="s">
        <v>1</v>
      </c>
      <c r="D112" s="299" t="s">
        <v>862</v>
      </c>
      <c r="E112" s="18" t="s">
        <v>1</v>
      </c>
      <c r="F112" s="300">
        <v>2.04</v>
      </c>
      <c r="G112" s="39"/>
      <c r="H112" s="45"/>
    </row>
    <row r="113" s="2" customFormat="1" ht="16.8" customHeight="1">
      <c r="A113" s="39"/>
      <c r="B113" s="45"/>
      <c r="C113" s="299" t="s">
        <v>1</v>
      </c>
      <c r="D113" s="299" t="s">
        <v>297</v>
      </c>
      <c r="E113" s="18" t="s">
        <v>1</v>
      </c>
      <c r="F113" s="300">
        <v>0</v>
      </c>
      <c r="G113" s="39"/>
      <c r="H113" s="45"/>
    </row>
    <row r="114" s="2" customFormat="1" ht="16.8" customHeight="1">
      <c r="A114" s="39"/>
      <c r="B114" s="45"/>
      <c r="C114" s="299" t="s">
        <v>1</v>
      </c>
      <c r="D114" s="299" t="s">
        <v>863</v>
      </c>
      <c r="E114" s="18" t="s">
        <v>1</v>
      </c>
      <c r="F114" s="300">
        <v>2.0899999999999999</v>
      </c>
      <c r="G114" s="39"/>
      <c r="H114" s="45"/>
    </row>
    <row r="115" s="2" customFormat="1" ht="16.8" customHeight="1">
      <c r="A115" s="39"/>
      <c r="B115" s="45"/>
      <c r="C115" s="299" t="s">
        <v>131</v>
      </c>
      <c r="D115" s="299" t="s">
        <v>192</v>
      </c>
      <c r="E115" s="18" t="s">
        <v>1</v>
      </c>
      <c r="F115" s="300">
        <v>6.2469999999999999</v>
      </c>
      <c r="G115" s="39"/>
      <c r="H115" s="45"/>
    </row>
    <row r="116" s="2" customFormat="1" ht="16.8" customHeight="1">
      <c r="A116" s="39"/>
      <c r="B116" s="45"/>
      <c r="C116" s="301" t="s">
        <v>970</v>
      </c>
      <c r="D116" s="39"/>
      <c r="E116" s="39"/>
      <c r="F116" s="39"/>
      <c r="G116" s="39"/>
      <c r="H116" s="45"/>
    </row>
    <row r="117" s="2" customFormat="1" ht="16.8" customHeight="1">
      <c r="A117" s="39"/>
      <c r="B117" s="45"/>
      <c r="C117" s="299" t="s">
        <v>857</v>
      </c>
      <c r="D117" s="299" t="s">
        <v>858</v>
      </c>
      <c r="E117" s="18" t="s">
        <v>185</v>
      </c>
      <c r="F117" s="300">
        <v>6.2469999999999999</v>
      </c>
      <c r="G117" s="39"/>
      <c r="H117" s="45"/>
    </row>
    <row r="118" s="2" customFormat="1" ht="16.8" customHeight="1">
      <c r="A118" s="39"/>
      <c r="B118" s="45"/>
      <c r="C118" s="299" t="s">
        <v>407</v>
      </c>
      <c r="D118" s="299" t="s">
        <v>408</v>
      </c>
      <c r="E118" s="18" t="s">
        <v>199</v>
      </c>
      <c r="F118" s="300">
        <v>0.5</v>
      </c>
      <c r="G118" s="39"/>
      <c r="H118" s="45"/>
    </row>
    <row r="119" s="2" customFormat="1" ht="16.8" customHeight="1">
      <c r="A119" s="39"/>
      <c r="B119" s="45"/>
      <c r="C119" s="299" t="s">
        <v>412</v>
      </c>
      <c r="D119" s="299" t="s">
        <v>413</v>
      </c>
      <c r="E119" s="18" t="s">
        <v>185</v>
      </c>
      <c r="F119" s="300">
        <v>6.2469999999999999</v>
      </c>
      <c r="G119" s="39"/>
      <c r="H119" s="45"/>
    </row>
    <row r="120" s="2" customFormat="1" ht="16.8" customHeight="1">
      <c r="A120" s="39"/>
      <c r="B120" s="45"/>
      <c r="C120" s="299" t="s">
        <v>849</v>
      </c>
      <c r="D120" s="299" t="s">
        <v>850</v>
      </c>
      <c r="E120" s="18" t="s">
        <v>185</v>
      </c>
      <c r="F120" s="300">
        <v>6.2469999999999999</v>
      </c>
      <c r="G120" s="39"/>
      <c r="H120" s="45"/>
    </row>
    <row r="121" s="2" customFormat="1" ht="16.8" customHeight="1">
      <c r="A121" s="39"/>
      <c r="B121" s="45"/>
      <c r="C121" s="299" t="s">
        <v>853</v>
      </c>
      <c r="D121" s="299" t="s">
        <v>854</v>
      </c>
      <c r="E121" s="18" t="s">
        <v>185</v>
      </c>
      <c r="F121" s="300">
        <v>6.2469999999999999</v>
      </c>
      <c r="G121" s="39"/>
      <c r="H121" s="45"/>
    </row>
    <row r="122" s="2" customFormat="1" ht="16.8" customHeight="1">
      <c r="A122" s="39"/>
      <c r="B122" s="45"/>
      <c r="C122" s="299" t="s">
        <v>865</v>
      </c>
      <c r="D122" s="299" t="s">
        <v>866</v>
      </c>
      <c r="E122" s="18" t="s">
        <v>185</v>
      </c>
      <c r="F122" s="300">
        <v>6.2469999999999999</v>
      </c>
      <c r="G122" s="39"/>
      <c r="H122" s="45"/>
    </row>
    <row r="123" s="2" customFormat="1">
      <c r="A123" s="39"/>
      <c r="B123" s="45"/>
      <c r="C123" s="299" t="s">
        <v>472</v>
      </c>
      <c r="D123" s="299" t="s">
        <v>473</v>
      </c>
      <c r="E123" s="18" t="s">
        <v>199</v>
      </c>
      <c r="F123" s="300">
        <v>0.5</v>
      </c>
      <c r="G123" s="39"/>
      <c r="H123" s="45"/>
    </row>
    <row r="124" s="2" customFormat="1" ht="16.8" customHeight="1">
      <c r="A124" s="39"/>
      <c r="B124" s="45"/>
      <c r="C124" s="299" t="s">
        <v>476</v>
      </c>
      <c r="D124" s="299" t="s">
        <v>477</v>
      </c>
      <c r="E124" s="18" t="s">
        <v>185</v>
      </c>
      <c r="F124" s="300">
        <v>6.2469999999999999</v>
      </c>
      <c r="G124" s="39"/>
      <c r="H124" s="45"/>
    </row>
    <row r="125" s="2" customFormat="1" ht="16.8" customHeight="1">
      <c r="A125" s="39"/>
      <c r="B125" s="45"/>
      <c r="C125" s="295" t="s">
        <v>116</v>
      </c>
      <c r="D125" s="296" t="s">
        <v>117</v>
      </c>
      <c r="E125" s="297" t="s">
        <v>1</v>
      </c>
      <c r="F125" s="298">
        <v>4.2000000000000002</v>
      </c>
      <c r="G125" s="39"/>
      <c r="H125" s="45"/>
    </row>
    <row r="126" s="2" customFormat="1" ht="16.8" customHeight="1">
      <c r="A126" s="39"/>
      <c r="B126" s="45"/>
      <c r="C126" s="299" t="s">
        <v>1</v>
      </c>
      <c r="D126" s="299" t="s">
        <v>117</v>
      </c>
      <c r="E126" s="18" t="s">
        <v>1</v>
      </c>
      <c r="F126" s="300">
        <v>0</v>
      </c>
      <c r="G126" s="39"/>
      <c r="H126" s="45"/>
    </row>
    <row r="127" s="2" customFormat="1" ht="16.8" customHeight="1">
      <c r="A127" s="39"/>
      <c r="B127" s="45"/>
      <c r="C127" s="299" t="s">
        <v>1</v>
      </c>
      <c r="D127" s="299" t="s">
        <v>293</v>
      </c>
      <c r="E127" s="18" t="s">
        <v>1</v>
      </c>
      <c r="F127" s="300">
        <v>0</v>
      </c>
      <c r="G127" s="39"/>
      <c r="H127" s="45"/>
    </row>
    <row r="128" s="2" customFormat="1" ht="16.8" customHeight="1">
      <c r="A128" s="39"/>
      <c r="B128" s="45"/>
      <c r="C128" s="299" t="s">
        <v>116</v>
      </c>
      <c r="D128" s="299" t="s">
        <v>495</v>
      </c>
      <c r="E128" s="18" t="s">
        <v>1</v>
      </c>
      <c r="F128" s="300">
        <v>4.2000000000000002</v>
      </c>
      <c r="G128" s="39"/>
      <c r="H128" s="45"/>
    </row>
    <row r="129" s="2" customFormat="1" ht="16.8" customHeight="1">
      <c r="A129" s="39"/>
      <c r="B129" s="45"/>
      <c r="C129" s="301" t="s">
        <v>970</v>
      </c>
      <c r="D129" s="39"/>
      <c r="E129" s="39"/>
      <c r="F129" s="39"/>
      <c r="G129" s="39"/>
      <c r="H129" s="45"/>
    </row>
    <row r="130" s="2" customFormat="1" ht="16.8" customHeight="1">
      <c r="A130" s="39"/>
      <c r="B130" s="45"/>
      <c r="C130" s="299" t="s">
        <v>492</v>
      </c>
      <c r="D130" s="299" t="s">
        <v>493</v>
      </c>
      <c r="E130" s="18" t="s">
        <v>272</v>
      </c>
      <c r="F130" s="300">
        <v>4.2000000000000002</v>
      </c>
      <c r="G130" s="39"/>
      <c r="H130" s="45"/>
    </row>
    <row r="131" s="2" customFormat="1" ht="16.8" customHeight="1">
      <c r="A131" s="39"/>
      <c r="B131" s="45"/>
      <c r="C131" s="299" t="s">
        <v>381</v>
      </c>
      <c r="D131" s="299" t="s">
        <v>382</v>
      </c>
      <c r="E131" s="18" t="s">
        <v>185</v>
      </c>
      <c r="F131" s="300">
        <v>4.2000000000000002</v>
      </c>
      <c r="G131" s="39"/>
      <c r="H131" s="45"/>
    </row>
    <row r="132" s="2" customFormat="1" ht="16.8" customHeight="1">
      <c r="A132" s="39"/>
      <c r="B132" s="45"/>
      <c r="C132" s="299" t="s">
        <v>566</v>
      </c>
      <c r="D132" s="299" t="s">
        <v>567</v>
      </c>
      <c r="E132" s="18" t="s">
        <v>185</v>
      </c>
      <c r="F132" s="300">
        <v>37.18</v>
      </c>
      <c r="G132" s="39"/>
      <c r="H132" s="45"/>
    </row>
    <row r="133" s="2" customFormat="1" ht="16.8" customHeight="1">
      <c r="A133" s="39"/>
      <c r="B133" s="45"/>
      <c r="C133" s="299" t="s">
        <v>583</v>
      </c>
      <c r="D133" s="299" t="s">
        <v>584</v>
      </c>
      <c r="E133" s="18" t="s">
        <v>185</v>
      </c>
      <c r="F133" s="300">
        <v>4.9470000000000001</v>
      </c>
      <c r="G133" s="39"/>
      <c r="H133" s="45"/>
    </row>
    <row r="134" s="2" customFormat="1" ht="16.8" customHeight="1">
      <c r="A134" s="39"/>
      <c r="B134" s="45"/>
      <c r="C134" s="299" t="s">
        <v>805</v>
      </c>
      <c r="D134" s="299" t="s">
        <v>806</v>
      </c>
      <c r="E134" s="18" t="s">
        <v>185</v>
      </c>
      <c r="F134" s="300">
        <v>46.171999999999997</v>
      </c>
      <c r="G134" s="39"/>
      <c r="H134" s="45"/>
    </row>
    <row r="135" s="2" customFormat="1" ht="16.8" customHeight="1">
      <c r="A135" s="39"/>
      <c r="B135" s="45"/>
      <c r="C135" s="299" t="s">
        <v>497</v>
      </c>
      <c r="D135" s="299" t="s">
        <v>498</v>
      </c>
      <c r="E135" s="18" t="s">
        <v>272</v>
      </c>
      <c r="F135" s="300">
        <v>32.979999999999997</v>
      </c>
      <c r="G135" s="39"/>
      <c r="H135" s="45"/>
    </row>
    <row r="136" s="2" customFormat="1" ht="16.8" customHeight="1">
      <c r="A136" s="39"/>
      <c r="B136" s="45"/>
      <c r="C136" s="299" t="s">
        <v>502</v>
      </c>
      <c r="D136" s="299" t="s">
        <v>503</v>
      </c>
      <c r="E136" s="18" t="s">
        <v>272</v>
      </c>
      <c r="F136" s="300">
        <v>32.979999999999997</v>
      </c>
      <c r="G136" s="39"/>
      <c r="H136" s="45"/>
    </row>
    <row r="137" s="2" customFormat="1" ht="16.8" customHeight="1">
      <c r="A137" s="39"/>
      <c r="B137" s="45"/>
      <c r="C137" s="299" t="s">
        <v>385</v>
      </c>
      <c r="D137" s="299" t="s">
        <v>386</v>
      </c>
      <c r="E137" s="18" t="s">
        <v>387</v>
      </c>
      <c r="F137" s="300">
        <v>2.625</v>
      </c>
      <c r="G137" s="39"/>
      <c r="H137" s="45"/>
    </row>
    <row r="138" s="2" customFormat="1" ht="16.8" customHeight="1">
      <c r="A138" s="39"/>
      <c r="B138" s="45"/>
      <c r="C138" s="299" t="s">
        <v>573</v>
      </c>
      <c r="D138" s="299" t="s">
        <v>574</v>
      </c>
      <c r="E138" s="18" t="s">
        <v>185</v>
      </c>
      <c r="F138" s="300">
        <v>10.08</v>
      </c>
      <c r="G138" s="39"/>
      <c r="H138" s="45"/>
    </row>
    <row r="139" s="2" customFormat="1" ht="16.8" customHeight="1">
      <c r="A139" s="39"/>
      <c r="B139" s="45"/>
      <c r="C139" s="295" t="s">
        <v>113</v>
      </c>
      <c r="D139" s="296" t="s">
        <v>114</v>
      </c>
      <c r="E139" s="297" t="s">
        <v>1</v>
      </c>
      <c r="F139" s="298">
        <v>28.780000000000001</v>
      </c>
      <c r="G139" s="39"/>
      <c r="H139" s="45"/>
    </row>
    <row r="140" s="2" customFormat="1" ht="16.8" customHeight="1">
      <c r="A140" s="39"/>
      <c r="B140" s="45"/>
      <c r="C140" s="299" t="s">
        <v>1</v>
      </c>
      <c r="D140" s="299" t="s">
        <v>114</v>
      </c>
      <c r="E140" s="18" t="s">
        <v>1</v>
      </c>
      <c r="F140" s="300">
        <v>0</v>
      </c>
      <c r="G140" s="39"/>
      <c r="H140" s="45"/>
    </row>
    <row r="141" s="2" customFormat="1" ht="16.8" customHeight="1">
      <c r="A141" s="39"/>
      <c r="B141" s="45"/>
      <c r="C141" s="299" t="s">
        <v>1</v>
      </c>
      <c r="D141" s="299" t="s">
        <v>292</v>
      </c>
      <c r="E141" s="18" t="s">
        <v>1</v>
      </c>
      <c r="F141" s="300">
        <v>0</v>
      </c>
      <c r="G141" s="39"/>
      <c r="H141" s="45"/>
    </row>
    <row r="142" s="2" customFormat="1" ht="16.8" customHeight="1">
      <c r="A142" s="39"/>
      <c r="B142" s="45"/>
      <c r="C142" s="299" t="s">
        <v>1</v>
      </c>
      <c r="D142" s="299" t="s">
        <v>488</v>
      </c>
      <c r="E142" s="18" t="s">
        <v>1</v>
      </c>
      <c r="F142" s="300">
        <v>7.21</v>
      </c>
      <c r="G142" s="39"/>
      <c r="H142" s="45"/>
    </row>
    <row r="143" s="2" customFormat="1" ht="16.8" customHeight="1">
      <c r="A143" s="39"/>
      <c r="B143" s="45"/>
      <c r="C143" s="299" t="s">
        <v>1</v>
      </c>
      <c r="D143" s="299" t="s">
        <v>293</v>
      </c>
      <c r="E143" s="18" t="s">
        <v>1</v>
      </c>
      <c r="F143" s="300">
        <v>0</v>
      </c>
      <c r="G143" s="39"/>
      <c r="H143" s="45"/>
    </row>
    <row r="144" s="2" customFormat="1" ht="16.8" customHeight="1">
      <c r="A144" s="39"/>
      <c r="B144" s="45"/>
      <c r="C144" s="299" t="s">
        <v>1</v>
      </c>
      <c r="D144" s="299" t="s">
        <v>489</v>
      </c>
      <c r="E144" s="18" t="s">
        <v>1</v>
      </c>
      <c r="F144" s="300">
        <v>4.1900000000000004</v>
      </c>
      <c r="G144" s="39"/>
      <c r="H144" s="45"/>
    </row>
    <row r="145" s="2" customFormat="1" ht="16.8" customHeight="1">
      <c r="A145" s="39"/>
      <c r="B145" s="45"/>
      <c r="C145" s="299" t="s">
        <v>1</v>
      </c>
      <c r="D145" s="299" t="s">
        <v>490</v>
      </c>
      <c r="E145" s="18" t="s">
        <v>1</v>
      </c>
      <c r="F145" s="300">
        <v>17.379999999999999</v>
      </c>
      <c r="G145" s="39"/>
      <c r="H145" s="45"/>
    </row>
    <row r="146" s="2" customFormat="1" ht="16.8" customHeight="1">
      <c r="A146" s="39"/>
      <c r="B146" s="45"/>
      <c r="C146" s="299" t="s">
        <v>113</v>
      </c>
      <c r="D146" s="299" t="s">
        <v>192</v>
      </c>
      <c r="E146" s="18" t="s">
        <v>1</v>
      </c>
      <c r="F146" s="300">
        <v>28.780000000000001</v>
      </c>
      <c r="G146" s="39"/>
      <c r="H146" s="45"/>
    </row>
    <row r="147" s="2" customFormat="1" ht="16.8" customHeight="1">
      <c r="A147" s="39"/>
      <c r="B147" s="45"/>
      <c r="C147" s="301" t="s">
        <v>970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299" t="s">
        <v>485</v>
      </c>
      <c r="D148" s="299" t="s">
        <v>486</v>
      </c>
      <c r="E148" s="18" t="s">
        <v>272</v>
      </c>
      <c r="F148" s="300">
        <v>28.780000000000001</v>
      </c>
      <c r="G148" s="39"/>
      <c r="H148" s="45"/>
    </row>
    <row r="149" s="2" customFormat="1" ht="16.8" customHeight="1">
      <c r="A149" s="39"/>
      <c r="B149" s="45"/>
      <c r="C149" s="299" t="s">
        <v>566</v>
      </c>
      <c r="D149" s="299" t="s">
        <v>567</v>
      </c>
      <c r="E149" s="18" t="s">
        <v>185</v>
      </c>
      <c r="F149" s="300">
        <v>37.18</v>
      </c>
      <c r="G149" s="39"/>
      <c r="H149" s="45"/>
    </row>
    <row r="150" s="2" customFormat="1" ht="16.8" customHeight="1">
      <c r="A150" s="39"/>
      <c r="B150" s="45"/>
      <c r="C150" s="299" t="s">
        <v>583</v>
      </c>
      <c r="D150" s="299" t="s">
        <v>584</v>
      </c>
      <c r="E150" s="18" t="s">
        <v>185</v>
      </c>
      <c r="F150" s="300">
        <v>4.9470000000000001</v>
      </c>
      <c r="G150" s="39"/>
      <c r="H150" s="45"/>
    </row>
    <row r="151" s="2" customFormat="1" ht="16.8" customHeight="1">
      <c r="A151" s="39"/>
      <c r="B151" s="45"/>
      <c r="C151" s="299" t="s">
        <v>607</v>
      </c>
      <c r="D151" s="299" t="s">
        <v>608</v>
      </c>
      <c r="E151" s="18" t="s">
        <v>272</v>
      </c>
      <c r="F151" s="300">
        <v>61.310000000000002</v>
      </c>
      <c r="G151" s="39"/>
      <c r="H151" s="45"/>
    </row>
    <row r="152" s="2" customFormat="1" ht="16.8" customHeight="1">
      <c r="A152" s="39"/>
      <c r="B152" s="45"/>
      <c r="C152" s="299" t="s">
        <v>617</v>
      </c>
      <c r="D152" s="299" t="s">
        <v>618</v>
      </c>
      <c r="E152" s="18" t="s">
        <v>185</v>
      </c>
      <c r="F152" s="300">
        <v>4.3170000000000002</v>
      </c>
      <c r="G152" s="39"/>
      <c r="H152" s="45"/>
    </row>
    <row r="153" s="2" customFormat="1" ht="16.8" customHeight="1">
      <c r="A153" s="39"/>
      <c r="B153" s="45"/>
      <c r="C153" s="299" t="s">
        <v>805</v>
      </c>
      <c r="D153" s="299" t="s">
        <v>806</v>
      </c>
      <c r="E153" s="18" t="s">
        <v>185</v>
      </c>
      <c r="F153" s="300">
        <v>46.171999999999997</v>
      </c>
      <c r="G153" s="39"/>
      <c r="H153" s="45"/>
    </row>
    <row r="154" s="2" customFormat="1" ht="16.8" customHeight="1">
      <c r="A154" s="39"/>
      <c r="B154" s="45"/>
      <c r="C154" s="299" t="s">
        <v>787</v>
      </c>
      <c r="D154" s="299" t="s">
        <v>788</v>
      </c>
      <c r="E154" s="18" t="s">
        <v>185</v>
      </c>
      <c r="F154" s="300">
        <v>4.3170000000000002</v>
      </c>
      <c r="G154" s="39"/>
      <c r="H154" s="45"/>
    </row>
    <row r="155" s="2" customFormat="1" ht="16.8" customHeight="1">
      <c r="A155" s="39"/>
      <c r="B155" s="45"/>
      <c r="C155" s="299" t="s">
        <v>497</v>
      </c>
      <c r="D155" s="299" t="s">
        <v>498</v>
      </c>
      <c r="E155" s="18" t="s">
        <v>272</v>
      </c>
      <c r="F155" s="300">
        <v>32.979999999999997</v>
      </c>
      <c r="G155" s="39"/>
      <c r="H155" s="45"/>
    </row>
    <row r="156" s="2" customFormat="1" ht="16.8" customHeight="1">
      <c r="A156" s="39"/>
      <c r="B156" s="45"/>
      <c r="C156" s="299" t="s">
        <v>502</v>
      </c>
      <c r="D156" s="299" t="s">
        <v>503</v>
      </c>
      <c r="E156" s="18" t="s">
        <v>272</v>
      </c>
      <c r="F156" s="300">
        <v>32.979999999999997</v>
      </c>
      <c r="G156" s="39"/>
      <c r="H156" s="45"/>
    </row>
    <row r="157" s="2" customFormat="1" ht="16.8" customHeight="1">
      <c r="A157" s="39"/>
      <c r="B157" s="45"/>
      <c r="C157" s="299" t="s">
        <v>612</v>
      </c>
      <c r="D157" s="299" t="s">
        <v>613</v>
      </c>
      <c r="E157" s="18" t="s">
        <v>199</v>
      </c>
      <c r="F157" s="300">
        <v>0.153</v>
      </c>
      <c r="G157" s="39"/>
      <c r="H157" s="45"/>
    </row>
    <row r="158" s="2" customFormat="1" ht="16.8" customHeight="1">
      <c r="A158" s="39"/>
      <c r="B158" s="45"/>
      <c r="C158" s="299" t="s">
        <v>792</v>
      </c>
      <c r="D158" s="299" t="s">
        <v>793</v>
      </c>
      <c r="E158" s="18" t="s">
        <v>185</v>
      </c>
      <c r="F158" s="300">
        <v>2.5910000000000002</v>
      </c>
      <c r="G158" s="39"/>
      <c r="H158" s="45"/>
    </row>
    <row r="159" s="2" customFormat="1" ht="16.8" customHeight="1">
      <c r="A159" s="39"/>
      <c r="B159" s="45"/>
      <c r="C159" s="299" t="s">
        <v>578</v>
      </c>
      <c r="D159" s="299" t="s">
        <v>579</v>
      </c>
      <c r="E159" s="18" t="s">
        <v>185</v>
      </c>
      <c r="F159" s="300">
        <v>31.658000000000001</v>
      </c>
      <c r="G159" s="39"/>
      <c r="H159" s="45"/>
    </row>
    <row r="160" s="2" customFormat="1" ht="16.8" customHeight="1">
      <c r="A160" s="39"/>
      <c r="B160" s="45"/>
      <c r="C160" s="295" t="s">
        <v>111</v>
      </c>
      <c r="D160" s="296" t="s">
        <v>111</v>
      </c>
      <c r="E160" s="297" t="s">
        <v>1</v>
      </c>
      <c r="F160" s="298">
        <v>0.57999999999999996</v>
      </c>
      <c r="G160" s="39"/>
      <c r="H160" s="45"/>
    </row>
    <row r="161" s="2" customFormat="1" ht="16.8" customHeight="1">
      <c r="A161" s="39"/>
      <c r="B161" s="45"/>
      <c r="C161" s="299" t="s">
        <v>111</v>
      </c>
      <c r="D161" s="299" t="s">
        <v>319</v>
      </c>
      <c r="E161" s="18" t="s">
        <v>1</v>
      </c>
      <c r="F161" s="300">
        <v>0.57999999999999996</v>
      </c>
      <c r="G161" s="39"/>
      <c r="H161" s="45"/>
    </row>
    <row r="162" s="2" customFormat="1" ht="16.8" customHeight="1">
      <c r="A162" s="39"/>
      <c r="B162" s="45"/>
      <c r="C162" s="301" t="s">
        <v>970</v>
      </c>
      <c r="D162" s="39"/>
      <c r="E162" s="39"/>
      <c r="F162" s="39"/>
      <c r="G162" s="39"/>
      <c r="H162" s="45"/>
    </row>
    <row r="163" s="2" customFormat="1" ht="16.8" customHeight="1">
      <c r="A163" s="39"/>
      <c r="B163" s="45"/>
      <c r="C163" s="299" t="s">
        <v>315</v>
      </c>
      <c r="D163" s="299" t="s">
        <v>316</v>
      </c>
      <c r="E163" s="18" t="s">
        <v>185</v>
      </c>
      <c r="F163" s="300">
        <v>5.9989999999999997</v>
      </c>
      <c r="G163" s="39"/>
      <c r="H163" s="45"/>
    </row>
    <row r="164" s="2" customFormat="1" ht="16.8" customHeight="1">
      <c r="A164" s="39"/>
      <c r="B164" s="45"/>
      <c r="C164" s="299" t="s">
        <v>326</v>
      </c>
      <c r="D164" s="299" t="s">
        <v>327</v>
      </c>
      <c r="E164" s="18" t="s">
        <v>185</v>
      </c>
      <c r="F164" s="300">
        <v>0.57999999999999996</v>
      </c>
      <c r="G164" s="39"/>
      <c r="H164" s="45"/>
    </row>
    <row r="165" s="2" customFormat="1">
      <c r="A165" s="39"/>
      <c r="B165" s="45"/>
      <c r="C165" s="299" t="s">
        <v>330</v>
      </c>
      <c r="D165" s="299" t="s">
        <v>331</v>
      </c>
      <c r="E165" s="18" t="s">
        <v>332</v>
      </c>
      <c r="F165" s="300">
        <v>1</v>
      </c>
      <c r="G165" s="39"/>
      <c r="H165" s="45"/>
    </row>
    <row r="166" s="2" customFormat="1" ht="16.8" customHeight="1">
      <c r="A166" s="39"/>
      <c r="B166" s="45"/>
      <c r="C166" s="295" t="s">
        <v>125</v>
      </c>
      <c r="D166" s="296" t="s">
        <v>126</v>
      </c>
      <c r="E166" s="297" t="s">
        <v>1</v>
      </c>
      <c r="F166" s="298">
        <v>7.3280000000000003</v>
      </c>
      <c r="G166" s="39"/>
      <c r="H166" s="45"/>
    </row>
    <row r="167" s="2" customFormat="1" ht="16.8" customHeight="1">
      <c r="A167" s="39"/>
      <c r="B167" s="45"/>
      <c r="C167" s="299" t="s">
        <v>1</v>
      </c>
      <c r="D167" s="299" t="s">
        <v>292</v>
      </c>
      <c r="E167" s="18" t="s">
        <v>1</v>
      </c>
      <c r="F167" s="300">
        <v>0</v>
      </c>
      <c r="G167" s="39"/>
      <c r="H167" s="45"/>
    </row>
    <row r="168" s="2" customFormat="1" ht="16.8" customHeight="1">
      <c r="A168" s="39"/>
      <c r="B168" s="45"/>
      <c r="C168" s="299" t="s">
        <v>1</v>
      </c>
      <c r="D168" s="299" t="s">
        <v>76</v>
      </c>
      <c r="E168" s="18" t="s">
        <v>1</v>
      </c>
      <c r="F168" s="300">
        <v>0</v>
      </c>
      <c r="G168" s="39"/>
      <c r="H168" s="45"/>
    </row>
    <row r="169" s="2" customFormat="1" ht="16.8" customHeight="1">
      <c r="A169" s="39"/>
      <c r="B169" s="45"/>
      <c r="C169" s="299" t="s">
        <v>1</v>
      </c>
      <c r="D169" s="299" t="s">
        <v>293</v>
      </c>
      <c r="E169" s="18" t="s">
        <v>1</v>
      </c>
      <c r="F169" s="300">
        <v>0</v>
      </c>
      <c r="G169" s="39"/>
      <c r="H169" s="45"/>
    </row>
    <row r="170" s="2" customFormat="1" ht="16.8" customHeight="1">
      <c r="A170" s="39"/>
      <c r="B170" s="45"/>
      <c r="C170" s="299" t="s">
        <v>1</v>
      </c>
      <c r="D170" s="299" t="s">
        <v>631</v>
      </c>
      <c r="E170" s="18" t="s">
        <v>1</v>
      </c>
      <c r="F170" s="300">
        <v>4.2089999999999996</v>
      </c>
      <c r="G170" s="39"/>
      <c r="H170" s="45"/>
    </row>
    <row r="171" s="2" customFormat="1" ht="16.8" customHeight="1">
      <c r="A171" s="39"/>
      <c r="B171" s="45"/>
      <c r="C171" s="299" t="s">
        <v>1</v>
      </c>
      <c r="D171" s="299" t="s">
        <v>295</v>
      </c>
      <c r="E171" s="18" t="s">
        <v>1</v>
      </c>
      <c r="F171" s="300">
        <v>0</v>
      </c>
      <c r="G171" s="39"/>
      <c r="H171" s="45"/>
    </row>
    <row r="172" s="2" customFormat="1" ht="16.8" customHeight="1">
      <c r="A172" s="39"/>
      <c r="B172" s="45"/>
      <c r="C172" s="299" t="s">
        <v>1</v>
      </c>
      <c r="D172" s="299" t="s">
        <v>632</v>
      </c>
      <c r="E172" s="18" t="s">
        <v>1</v>
      </c>
      <c r="F172" s="300">
        <v>1.575</v>
      </c>
      <c r="G172" s="39"/>
      <c r="H172" s="45"/>
    </row>
    <row r="173" s="2" customFormat="1" ht="16.8" customHeight="1">
      <c r="A173" s="39"/>
      <c r="B173" s="45"/>
      <c r="C173" s="299" t="s">
        <v>1</v>
      </c>
      <c r="D173" s="299" t="s">
        <v>297</v>
      </c>
      <c r="E173" s="18" t="s">
        <v>1</v>
      </c>
      <c r="F173" s="300">
        <v>0</v>
      </c>
      <c r="G173" s="39"/>
      <c r="H173" s="45"/>
    </row>
    <row r="174" s="2" customFormat="1" ht="16.8" customHeight="1">
      <c r="A174" s="39"/>
      <c r="B174" s="45"/>
      <c r="C174" s="299" t="s">
        <v>1</v>
      </c>
      <c r="D174" s="299" t="s">
        <v>633</v>
      </c>
      <c r="E174" s="18" t="s">
        <v>1</v>
      </c>
      <c r="F174" s="300">
        <v>1.544</v>
      </c>
      <c r="G174" s="39"/>
      <c r="H174" s="45"/>
    </row>
    <row r="175" s="2" customFormat="1" ht="16.8" customHeight="1">
      <c r="A175" s="39"/>
      <c r="B175" s="45"/>
      <c r="C175" s="299" t="s">
        <v>125</v>
      </c>
      <c r="D175" s="299" t="s">
        <v>192</v>
      </c>
      <c r="E175" s="18" t="s">
        <v>1</v>
      </c>
      <c r="F175" s="300">
        <v>7.3280000000000003</v>
      </c>
      <c r="G175" s="39"/>
      <c r="H175" s="45"/>
    </row>
    <row r="176" s="2" customFormat="1" ht="16.8" customHeight="1">
      <c r="A176" s="39"/>
      <c r="B176" s="45"/>
      <c r="C176" s="301" t="s">
        <v>970</v>
      </c>
      <c r="D176" s="39"/>
      <c r="E176" s="39"/>
      <c r="F176" s="39"/>
      <c r="G176" s="39"/>
      <c r="H176" s="45"/>
    </row>
    <row r="177" s="2" customFormat="1" ht="16.8" customHeight="1">
      <c r="A177" s="39"/>
      <c r="B177" s="45"/>
      <c r="C177" s="299" t="s">
        <v>628</v>
      </c>
      <c r="D177" s="299" t="s">
        <v>629</v>
      </c>
      <c r="E177" s="18" t="s">
        <v>185</v>
      </c>
      <c r="F177" s="300">
        <v>7.3280000000000003</v>
      </c>
      <c r="G177" s="39"/>
      <c r="H177" s="45"/>
    </row>
    <row r="178" s="2" customFormat="1" ht="16.8" customHeight="1">
      <c r="A178" s="39"/>
      <c r="B178" s="45"/>
      <c r="C178" s="299" t="s">
        <v>666</v>
      </c>
      <c r="D178" s="299" t="s">
        <v>667</v>
      </c>
      <c r="E178" s="18" t="s">
        <v>185</v>
      </c>
      <c r="F178" s="300">
        <v>7.3280000000000003</v>
      </c>
      <c r="G178" s="39"/>
      <c r="H178" s="45"/>
    </row>
    <row r="179" s="2" customFormat="1" ht="16.8" customHeight="1">
      <c r="A179" s="39"/>
      <c r="B179" s="45"/>
      <c r="C179" s="299" t="s">
        <v>902</v>
      </c>
      <c r="D179" s="299" t="s">
        <v>903</v>
      </c>
      <c r="E179" s="18" t="s">
        <v>185</v>
      </c>
      <c r="F179" s="300">
        <v>283.36000000000001</v>
      </c>
      <c r="G179" s="39"/>
      <c r="H179" s="45"/>
    </row>
    <row r="180" s="2" customFormat="1" ht="16.8" customHeight="1">
      <c r="A180" s="39"/>
      <c r="B180" s="45"/>
      <c r="C180" s="299" t="s">
        <v>908</v>
      </c>
      <c r="D180" s="299" t="s">
        <v>909</v>
      </c>
      <c r="E180" s="18" t="s">
        <v>185</v>
      </c>
      <c r="F180" s="300">
        <v>283.36000000000001</v>
      </c>
      <c r="G180" s="39"/>
      <c r="H180" s="45"/>
    </row>
    <row r="181" s="2" customFormat="1" ht="16.8" customHeight="1">
      <c r="A181" s="39"/>
      <c r="B181" s="45"/>
      <c r="C181" s="299" t="s">
        <v>912</v>
      </c>
      <c r="D181" s="299" t="s">
        <v>913</v>
      </c>
      <c r="E181" s="18" t="s">
        <v>185</v>
      </c>
      <c r="F181" s="300">
        <v>283.36000000000001</v>
      </c>
      <c r="G181" s="39"/>
      <c r="H181" s="45"/>
    </row>
    <row r="182" s="2" customFormat="1">
      <c r="A182" s="39"/>
      <c r="B182" s="45"/>
      <c r="C182" s="299" t="s">
        <v>916</v>
      </c>
      <c r="D182" s="299" t="s">
        <v>917</v>
      </c>
      <c r="E182" s="18" t="s">
        <v>185</v>
      </c>
      <c r="F182" s="300">
        <v>283.36000000000001</v>
      </c>
      <c r="G182" s="39"/>
      <c r="H182" s="45"/>
    </row>
    <row r="183" s="2" customFormat="1" ht="16.8" customHeight="1">
      <c r="A183" s="39"/>
      <c r="B183" s="45"/>
      <c r="C183" s="299" t="s">
        <v>635</v>
      </c>
      <c r="D183" s="299" t="s">
        <v>636</v>
      </c>
      <c r="E183" s="18" t="s">
        <v>185</v>
      </c>
      <c r="F183" s="300">
        <v>4.351</v>
      </c>
      <c r="G183" s="39"/>
      <c r="H183" s="45"/>
    </row>
    <row r="184" s="2" customFormat="1" ht="16.8" customHeight="1">
      <c r="A184" s="39"/>
      <c r="B184" s="45"/>
      <c r="C184" s="295" t="s">
        <v>128</v>
      </c>
      <c r="D184" s="296" t="s">
        <v>129</v>
      </c>
      <c r="E184" s="297" t="s">
        <v>1</v>
      </c>
      <c r="F184" s="298">
        <v>3.702</v>
      </c>
      <c r="G184" s="39"/>
      <c r="H184" s="45"/>
    </row>
    <row r="185" s="2" customFormat="1" ht="16.8" customHeight="1">
      <c r="A185" s="39"/>
      <c r="B185" s="45"/>
      <c r="C185" s="299" t="s">
        <v>1</v>
      </c>
      <c r="D185" s="299" t="s">
        <v>293</v>
      </c>
      <c r="E185" s="18" t="s">
        <v>1</v>
      </c>
      <c r="F185" s="300">
        <v>0</v>
      </c>
      <c r="G185" s="39"/>
      <c r="H185" s="45"/>
    </row>
    <row r="186" s="2" customFormat="1" ht="16.8" customHeight="1">
      <c r="A186" s="39"/>
      <c r="B186" s="45"/>
      <c r="C186" s="299" t="s">
        <v>128</v>
      </c>
      <c r="D186" s="299" t="s">
        <v>644</v>
      </c>
      <c r="E186" s="18" t="s">
        <v>1</v>
      </c>
      <c r="F186" s="300">
        <v>3.702</v>
      </c>
      <c r="G186" s="39"/>
      <c r="H186" s="45"/>
    </row>
    <row r="187" s="2" customFormat="1" ht="16.8" customHeight="1">
      <c r="A187" s="39"/>
      <c r="B187" s="45"/>
      <c r="C187" s="301" t="s">
        <v>970</v>
      </c>
      <c r="D187" s="39"/>
      <c r="E187" s="39"/>
      <c r="F187" s="39"/>
      <c r="G187" s="39"/>
      <c r="H187" s="45"/>
    </row>
    <row r="188" s="2" customFormat="1" ht="16.8" customHeight="1">
      <c r="A188" s="39"/>
      <c r="B188" s="45"/>
      <c r="C188" s="299" t="s">
        <v>641</v>
      </c>
      <c r="D188" s="299" t="s">
        <v>642</v>
      </c>
      <c r="E188" s="18" t="s">
        <v>185</v>
      </c>
      <c r="F188" s="300">
        <v>3.702</v>
      </c>
      <c r="G188" s="39"/>
      <c r="H188" s="45"/>
    </row>
    <row r="189" s="2" customFormat="1" ht="16.8" customHeight="1">
      <c r="A189" s="39"/>
      <c r="B189" s="45"/>
      <c r="C189" s="299" t="s">
        <v>635</v>
      </c>
      <c r="D189" s="299" t="s">
        <v>636</v>
      </c>
      <c r="E189" s="18" t="s">
        <v>185</v>
      </c>
      <c r="F189" s="300">
        <v>4.351</v>
      </c>
      <c r="G189" s="39"/>
      <c r="H189" s="45"/>
    </row>
    <row r="190" s="2" customFormat="1" ht="16.8" customHeight="1">
      <c r="A190" s="39"/>
      <c r="B190" s="45"/>
      <c r="C190" s="295" t="s">
        <v>97</v>
      </c>
      <c r="D190" s="296" t="s">
        <v>98</v>
      </c>
      <c r="E190" s="297" t="s">
        <v>1</v>
      </c>
      <c r="F190" s="298">
        <v>5.9560000000000004</v>
      </c>
      <c r="G190" s="39"/>
      <c r="H190" s="45"/>
    </row>
    <row r="191" s="2" customFormat="1" ht="16.8" customHeight="1">
      <c r="A191" s="39"/>
      <c r="B191" s="45"/>
      <c r="C191" s="299" t="s">
        <v>1</v>
      </c>
      <c r="D191" s="299" t="s">
        <v>189</v>
      </c>
      <c r="E191" s="18" t="s">
        <v>1</v>
      </c>
      <c r="F191" s="300">
        <v>2.1000000000000001</v>
      </c>
      <c r="G191" s="39"/>
      <c r="H191" s="45"/>
    </row>
    <row r="192" s="2" customFormat="1" ht="16.8" customHeight="1">
      <c r="A192" s="39"/>
      <c r="B192" s="45"/>
      <c r="C192" s="299" t="s">
        <v>1</v>
      </c>
      <c r="D192" s="299" t="s">
        <v>190</v>
      </c>
      <c r="E192" s="18" t="s">
        <v>1</v>
      </c>
      <c r="F192" s="300">
        <v>2.0099999999999998</v>
      </c>
      <c r="G192" s="39"/>
      <c r="H192" s="45"/>
    </row>
    <row r="193" s="2" customFormat="1" ht="16.8" customHeight="1">
      <c r="A193" s="39"/>
      <c r="B193" s="45"/>
      <c r="C193" s="299" t="s">
        <v>1</v>
      </c>
      <c r="D193" s="299" t="s">
        <v>191</v>
      </c>
      <c r="E193" s="18" t="s">
        <v>1</v>
      </c>
      <c r="F193" s="300">
        <v>1.8460000000000001</v>
      </c>
      <c r="G193" s="39"/>
      <c r="H193" s="45"/>
    </row>
    <row r="194" s="2" customFormat="1" ht="16.8" customHeight="1">
      <c r="A194" s="39"/>
      <c r="B194" s="45"/>
      <c r="C194" s="299" t="s">
        <v>97</v>
      </c>
      <c r="D194" s="299" t="s">
        <v>192</v>
      </c>
      <c r="E194" s="18" t="s">
        <v>1</v>
      </c>
      <c r="F194" s="300">
        <v>5.9560000000000004</v>
      </c>
      <c r="G194" s="39"/>
      <c r="H194" s="45"/>
    </row>
    <row r="195" s="2" customFormat="1" ht="16.8" customHeight="1">
      <c r="A195" s="39"/>
      <c r="B195" s="45"/>
      <c r="C195" s="301" t="s">
        <v>970</v>
      </c>
      <c r="D195" s="39"/>
      <c r="E195" s="39"/>
      <c r="F195" s="39"/>
      <c r="G195" s="39"/>
      <c r="H195" s="45"/>
    </row>
    <row r="196" s="2" customFormat="1" ht="16.8" customHeight="1">
      <c r="A196" s="39"/>
      <c r="B196" s="45"/>
      <c r="C196" s="299" t="s">
        <v>183</v>
      </c>
      <c r="D196" s="299" t="s">
        <v>184</v>
      </c>
      <c r="E196" s="18" t="s">
        <v>185</v>
      </c>
      <c r="F196" s="300">
        <v>5.9560000000000004</v>
      </c>
      <c r="G196" s="39"/>
      <c r="H196" s="45"/>
    </row>
    <row r="197" s="2" customFormat="1" ht="16.8" customHeight="1">
      <c r="A197" s="39"/>
      <c r="B197" s="45"/>
      <c r="C197" s="299" t="s">
        <v>193</v>
      </c>
      <c r="D197" s="299" t="s">
        <v>194</v>
      </c>
      <c r="E197" s="18" t="s">
        <v>185</v>
      </c>
      <c r="F197" s="300">
        <v>5.9560000000000004</v>
      </c>
      <c r="G197" s="39"/>
      <c r="H197" s="45"/>
    </row>
    <row r="198" s="2" customFormat="1" ht="16.8" customHeight="1">
      <c r="A198" s="39"/>
      <c r="B198" s="45"/>
      <c r="C198" s="299" t="s">
        <v>236</v>
      </c>
      <c r="D198" s="299" t="s">
        <v>237</v>
      </c>
      <c r="E198" s="18" t="s">
        <v>185</v>
      </c>
      <c r="F198" s="300">
        <v>5.9560000000000004</v>
      </c>
      <c r="G198" s="39"/>
      <c r="H198" s="45"/>
    </row>
    <row r="199" s="2" customFormat="1" ht="16.8" customHeight="1">
      <c r="A199" s="39"/>
      <c r="B199" s="45"/>
      <c r="C199" s="299" t="s">
        <v>240</v>
      </c>
      <c r="D199" s="299" t="s">
        <v>241</v>
      </c>
      <c r="E199" s="18" t="s">
        <v>185</v>
      </c>
      <c r="F199" s="300">
        <v>5.9560000000000004</v>
      </c>
      <c r="G199" s="39"/>
      <c r="H199" s="45"/>
    </row>
    <row r="200" s="2" customFormat="1" ht="16.8" customHeight="1">
      <c r="A200" s="39"/>
      <c r="B200" s="45"/>
      <c r="C200" s="299" t="s">
        <v>533</v>
      </c>
      <c r="D200" s="299" t="s">
        <v>534</v>
      </c>
      <c r="E200" s="18" t="s">
        <v>185</v>
      </c>
      <c r="F200" s="300">
        <v>5.9560000000000004</v>
      </c>
      <c r="G200" s="39"/>
      <c r="H200" s="45"/>
    </row>
    <row r="201" s="2" customFormat="1" ht="7.44" customHeight="1">
      <c r="A201" s="39"/>
      <c r="B201" s="166"/>
      <c r="C201" s="167"/>
      <c r="D201" s="167"/>
      <c r="E201" s="167"/>
      <c r="F201" s="167"/>
      <c r="G201" s="167"/>
      <c r="H201" s="45"/>
    </row>
    <row r="202" s="2" customFormat="1">
      <c r="A202" s="39"/>
      <c r="B202" s="39"/>
      <c r="C202" s="39"/>
      <c r="D202" s="39"/>
      <c r="E202" s="39"/>
      <c r="F202" s="39"/>
      <c r="G202" s="39"/>
      <c r="H202" s="39"/>
    </row>
  </sheetData>
  <sheetProtection sheet="1" formatColumns="0" formatRows="0" objects="1" scenarios="1" spinCount="100000" saltValue="l/B/1kc/CuaaU1q5yrFgkZQyQ4xNb/rgSkK6zvT17MraNL1ARPJrFiVs2SPAp7B61Q/GGnNzXbNMvwcgNAtI+g==" hashValue="JogyjVZxe3FMSLYfB4M6MXVrR3+9MdqL1S4plgT0q59Y4zzPF5r9lnSLUeT3wYcyBRf1E3nP9g5jDxQQJxsW0w==" algorithmName="SHA-512" password="C422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DESKTOP-63L5E4Q\Misa</dc:creator>
  <cp:lastModifiedBy>DESKTOP-63L5E4Q\Misa</cp:lastModifiedBy>
  <dcterms:created xsi:type="dcterms:W3CDTF">2022-02-10T21:43:46Z</dcterms:created>
  <dcterms:modified xsi:type="dcterms:W3CDTF">2022-02-10T21:44:02Z</dcterms:modified>
</cp:coreProperties>
</file>